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5" yWindow="45" windowWidth="18480" windowHeight="10965" tabRatio="7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BE36" i="9"/>
  <c r="AM36" i="9"/>
  <c r="C36" i="9"/>
  <c r="AM35" i="9"/>
  <c r="AM34" i="9"/>
  <c r="C34" i="9"/>
  <c r="U34" i="9" l="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l="1"/>
  <c r="BE35" i="9" l="1"/>
  <c r="BW34" i="9"/>
  <c r="BW35" i="9" s="1"/>
  <c r="CO34" i="9"/>
  <c r="CO35" i="9" s="1"/>
  <c r="CO36" i="9" s="1"/>
</calcChain>
</file>

<file path=xl/sharedStrings.xml><?xml version="1.0" encoding="utf-8"?>
<sst xmlns="http://schemas.openxmlformats.org/spreadsheetml/2006/main" count="986" uniqueCount="533">
  <si>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</si>
  <si>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</si>
  <si>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</si>
  <si>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</si>
  <si>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</si>
  <si>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</si>
  <si>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</si>
  <si>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</si>
  <si>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</si>
  <si>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</si>
  <si>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</si>
  <si>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</si>
  <si>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</si>
  <si>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</si>
  <si>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</si>
  <si>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</si>
  <si>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</si>
  <si>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</si>
  <si>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</si>
  <si>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</si>
  <si>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</si>
  <si>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</si>
  <si>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</si>
  <si>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</si>
  <si>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</si>
  <si>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</si>
  <si>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</si>
  <si>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</si>
  <si>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</si>
  <si>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</si>
  <si>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</si>
  <si>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</si>
  <si>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</si>
  <si>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</si>
  <si>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</si>
  <si>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</si>
  <si>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</si>
  <si>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</si>
  <si>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</si>
  <si>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</si>
  <si>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</si>
  <si>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</si>
  <si>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</si>
  <si>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</si>
  <si>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</si>
  <si>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</si>
  <si>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</si>
  <si>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</si>
  <si>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</si>
  <si>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</si>
  <si>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</si>
  <si>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</si>
  <si>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</si>
  <si>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</si>
  <si>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</si>
  <si>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</si>
  <si>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</si>
  <si>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</si>
  <si>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</si>
  <si>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</si>
  <si>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</si>
  <si>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</si>
  <si>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</si>
  <si>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</si>
  <si>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</si>
  <si>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</si>
  <si>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</si>
  <si>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</si>
  <si>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</si>
  <si>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</si>
  <si>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</si>
  <si>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</si>
  <si>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</si>
  <si>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</si>
  <si>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</si>
  <si>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</si>
  <si>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</si>
  <si>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</si>
  <si>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</si>
  <si>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</si>
  <si>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</si>
  <si>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幌延町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</si>
  <si>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</si>
  <si>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</si>
  <si>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</si>
  <si>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</si>
  <si>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</si>
  <si>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</si>
  <si>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</si>
  <si>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</si>
  <si>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</si>
  <si>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</si>
  <si>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</si>
  <si>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</si>
  <si>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</si>
  <si>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</si>
  <si>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</si>
  <si>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</si>
  <si>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</si>
  <si>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</si>
  <si>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</si>
  <si>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</si>
  <si>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</si>
  <si>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</si>
  <si>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</si>
  <si>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</si>
  <si>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</si>
  <si>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</si>
  <si>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</si>
  <si>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</si>
  <si>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</si>
  <si>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</si>
  <si>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</si>
  <si>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</si>
  <si>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</si>
  <si>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</si>
  <si>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</si>
  <si>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</si>
  <si>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</si>
  <si>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</si>
  <si>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</si>
  <si>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</si>
  <si>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</si>
  <si>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</si>
  <si>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</si>
  <si>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</si>
  <si>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</si>
  <si>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</si>
  <si>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</si>
  <si>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</si>
  <si>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</si>
  <si>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</si>
  <si>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</si>
  <si>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</si>
  <si>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</si>
  <si>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</si>
  <si>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</si>
  <si>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</si>
  <si>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</si>
  <si>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</si>
  <si>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</si>
  <si>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</si>
  <si>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</si>
  <si>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</si>
  <si>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</si>
  <si>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</si>
  <si>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</si>
  <si>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</si>
  <si>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</si>
  <si>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</si>
  <si>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</si>
  <si>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</si>
  <si>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</si>
  <si>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</si>
  <si>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</si>
  <si>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</si>
  <si>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</si>
  <si>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</si>
  <si>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</si>
  <si>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</si>
  <si>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</si>
  <si>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</si>
  <si>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</si>
  <si>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</si>
  <si>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</si>
  <si>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</si>
  <si>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</si>
  <si>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</si>
  <si>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</si>
  <si>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</si>
  <si>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</si>
  <si>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</si>
  <si>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</si>
  <si>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</si>
  <si>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</si>
  <si>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</si>
  <si>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</si>
  <si>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</si>
  <si>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</si>
  <si>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</si>
  <si>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</si>
  <si>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</si>
  <si>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</si>
  <si>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</si>
  <si>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</si>
  <si>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</si>
  <si>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</si>
  <si>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</si>
  <si>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</si>
  <si>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</si>
  <si>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</si>
  <si>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</si>
  <si>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</si>
  <si>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</si>
  <si>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</si>
  <si>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北海道幌延町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</si>
  <si>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</si>
  <si>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</si>
  <si>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</si>
  <si>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</si>
  <si>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</si>
  <si>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</si>
  <si>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</si>
  <si>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</si>
  <si>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</si>
  <si>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</si>
  <si>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</si>
  <si>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</si>
  <si>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</si>
  <si>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</si>
  <si>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</si>
  <si>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</si>
  <si>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</si>
  <si>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</si>
  <si>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</si>
  <si>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</si>
  <si>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</si>
  <si>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</si>
  <si>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</si>
  <si>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</si>
  <si>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</si>
  <si>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</si>
  <si>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</si>
  <si>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</si>
  <si>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</si>
  <si>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</si>
  <si>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</si>
  <si>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</si>
  <si>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</si>
  <si>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</si>
  <si>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</si>
  <si>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</si>
  <si>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</si>
  <si>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</si>
  <si>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</si>
  <si>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</si>
  <si>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</si>
  <si>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</si>
  <si>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</si>
  <si>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</si>
  <si>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</si>
  <si>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</si>
  <si>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</si>
  <si>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</si>
  <si>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</si>
  <si>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</si>
  <si>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</si>
  <si>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</si>
  <si>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</si>
  <si>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</si>
  <si>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</si>
  <si>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</si>
  <si>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</si>
  <si>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</si>
  <si>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</si>
  <si>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</si>
  <si>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</si>
  <si>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</si>
  <si>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</si>
  <si>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</si>
  <si>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</si>
  <si>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</si>
  <si>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</si>
  <si>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</si>
  <si>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</si>
  <si>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</si>
  <si>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</si>
  <si>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</si>
  <si>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</si>
  <si>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</si>
  <si>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</si>
  <si>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</si>
  <si>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</si>
  <si>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</si>
  <si>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</si>
  <si>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</si>
  <si>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</si>
  <si>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</si>
  <si>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</si>
  <si>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</si>
  <si>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</si>
  <si>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</si>
  <si>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</si>
  <si>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</si>
  <si>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</si>
  <si>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</si>
  <si>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</si>
  <si>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</si>
  <si>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</si>
  <si>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</si>
  <si>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</si>
  <si>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</si>
  <si>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</si>
  <si>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</si>
  <si>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</si>
  <si>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</si>
  <si>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</si>
  <si>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</si>
  <si>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</si>
  <si>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</si>
  <si>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</si>
  <si>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</si>
  <si>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</si>
  <si>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</si>
  <si>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</si>
  <si>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</si>
  <si>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</si>
  <si>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</si>
  <si>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</si>
  <si>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</si>
  <si>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</si>
  <si>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</si>
  <si>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</si>
  <si>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</si>
  <si>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</si>
  <si>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</si>
  <si>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</si>
  <si>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</si>
  <si>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</si>
  <si>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</si>
  <si>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</si>
  <si>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</si>
  <si>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</si>
  <si>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</si>
  <si>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</si>
  <si>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</si>
  <si>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</si>
  <si>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</si>
  <si>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</si>
  <si>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</si>
  <si>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</si>
  <si>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</si>
  <si>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</si>
  <si>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</si>
  <si>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</si>
  <si>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</si>
  <si>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</si>
  <si>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</si>
  <si>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</si>
  <si>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</si>
  <si>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</si>
  <si>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</si>
  <si>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</si>
  <si>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</si>
  <si>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</si>
  <si>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北海道幌延町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</si>
  <si>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</si>
  <si>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</si>
  <si>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</si>
  <si>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</si>
  <si>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</si>
  <si>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</si>
  <si>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</si>
  <si>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</si>
  <si>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</si>
  <si>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</si>
  <si>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</si>
  <si>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</si>
  <si>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</si>
  <si>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</si>
  <si>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</si>
  <si>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</si>
  <si>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</si>
  <si>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</si>
  <si>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</si>
  <si>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</si>
  <si>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</si>
  <si>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</si>
  <si>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</si>
  <si>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</si>
  <si>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</si>
  <si>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</si>
  <si>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</si>
  <si>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</si>
  <si>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</si>
  <si>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</si>
  <si>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</si>
  <si>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</si>
  <si>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</si>
  <si>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</si>
  <si>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</si>
  <si>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</si>
  <si>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</si>
  <si>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</si>
  <si>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</si>
  <si>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</si>
  <si>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</si>
  <si>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</si>
  <si>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</si>
  <si>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</si>
  <si>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</si>
  <si>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</si>
  <si>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</si>
  <si>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</si>
  <si>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</si>
  <si>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</si>
  <si>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</si>
  <si>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</si>
  <si>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</si>
  <si>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</si>
  <si>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</si>
  <si>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</si>
  <si>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</si>
  <si>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</si>
  <si>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</si>
  <si>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</si>
  <si>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</si>
  <si>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</si>
  <si>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</si>
  <si>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</si>
  <si>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</si>
  <si>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</si>
  <si>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</si>
  <si>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</si>
  <si>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</si>
  <si>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</si>
  <si>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</si>
  <si>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</si>
  <si>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</si>
  <si>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</si>
  <si>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</si>
  <si>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</si>
  <si>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</si>
  <si>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</si>
  <si>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</si>
  <si>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</si>
  <si>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</si>
  <si>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</si>
  <si>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</si>
  <si>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</si>
  <si>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</si>
  <si>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</si>
  <si>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</si>
  <si>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</si>
  <si>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</si>
  <si>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</si>
  <si>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</si>
  <si>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</si>
  <si>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</si>
  <si>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</si>
  <si>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</si>
  <si>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</si>
  <si>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</si>
  <si>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</si>
  <si>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</si>
  <si>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</si>
  <si>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</si>
  <si>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</si>
  <si>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</si>
  <si>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</si>
  <si>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</si>
  <si>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</si>
  <si>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</si>
  <si>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</si>
  <si>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</si>
  <si>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</si>
  <si>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</si>
  <si>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</si>
  <si>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</si>
  <si>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</si>
  <si>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</si>
  <si>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</si>
  <si>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</si>
  <si>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</si>
  <si>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</si>
  <si>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</si>
  <si>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</si>
  <si>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</si>
  <si>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</si>
  <si>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</si>
  <si>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</si>
  <si>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</si>
  <si>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</si>
  <si>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</si>
  <si>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</si>
  <si>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</si>
  <si>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</si>
  <si>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</si>
  <si>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</si>
  <si>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</si>
  <si>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</si>
  <si>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</si>
  <si>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</si>
  <si>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</si>
  <si>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</si>
  <si>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</si>
  <si>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</si>
  <si>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</si>
  <si>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</si>
  <si>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</si>
  <si>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</si>
  <si>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</si>
  <si>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</si>
  <si>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</si>
  <si>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</si>
  <si>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</si>
  <si>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</si>
  <si>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</si>
  <si>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</si>
  <si>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</si>
  <si>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</si>
  <si>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</si>
  <si>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</si>
  <si>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</si>
  <si>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</si>
  <si>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</si>
  <si>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</si>
  <si>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</si>
  <si>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</si>
  <si>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</si>
  <si>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</si>
  <si>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</si>
  <si>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</si>
  <si>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</si>
  <si>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</si>
  <si>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</si>
  <si>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</si>
  <si>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</si>
  <si>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</si>
  <si>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0.24</t>
  </si>
  <si>
    <t>一般会計</t>
  </si>
  <si>
    <t>国民健康保険特別会計</t>
  </si>
  <si>
    <t>介護保険特別会計</t>
  </si>
  <si>
    <t>簡易水道事業特別会計</t>
  </si>
  <si>
    <t>診療所特別会計</t>
  </si>
  <si>
    <t>後期高齢者医療特別会計</t>
  </si>
  <si>
    <t>下水道事業特別会計</t>
  </si>
  <si>
    <t>その他会計（赤字）</t>
  </si>
  <si>
    <t>その他会計（黒字）</t>
  </si>
  <si>
    <t>西天北五町衛生施設組合</t>
    <phoneticPr fontId="2"/>
  </si>
  <si>
    <t>北留萌消防組合</t>
    <phoneticPr fontId="2"/>
  </si>
  <si>
    <t>㈱幌延町トナカイ観光牧場</t>
    <phoneticPr fontId="2"/>
  </si>
  <si>
    <t>㈲幌延町畜産振興公社</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</si>
</sst>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645872</c:v>
                </c:pt>
                <c:pt idx="1">
                  <c:v>946834</c:v>
                </c:pt>
                <c:pt idx="2">
                  <c:v>463018</c:v>
                </c:pt>
                <c:pt idx="3">
                  <c:v>154011</c:v>
                </c:pt>
                <c:pt idx="4">
                  <c:v>238421</c:v>
                </c:pt>
              </c:numCache>
            </c:numRef>
          </c:val>
          <c:smooth val="0"/>
        </c:ser>
        <c:dLbls>
          <c:showLegendKey val="0"/>
          <c:showVal val="0"/>
          <c:showCatName val="0"/>
          <c:showSerName val="0"/>
          <c:showPercent val="0"/>
          <c:showBubbleSize val="0"/>
        </c:dLbls>
        <c:marker val="1"/>
        <c:smooth val="0"/>
        <c:axId val="37028608"/>
        <c:axId val="37030528"/>
      </c:lineChart>
      <c:catAx>
        <c:axId val="370286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30528"/>
        <c:crosses val="autoZero"/>
        <c:auto val="1"/>
        <c:lblAlgn val="ctr"/>
        <c:lblOffset val="100"/>
        <c:tickLblSkip val="1"/>
        <c:tickMarkSkip val="1"/>
        <c:noMultiLvlLbl val="0"/>
      </c:catAx>
      <c:valAx>
        <c:axId val="37030528"/>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28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3.07</c:v>
                </c:pt>
                <c:pt idx="1">
                  <c:v>7.63</c:v>
                </c:pt>
                <c:pt idx="2">
                  <c:v>6.43</c:v>
                </c:pt>
                <c:pt idx="3">
                  <c:v>7</c:v>
                </c:pt>
                <c:pt idx="4">
                  <c:v>4.9000000000000004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21.87</c:v>
                </c:pt>
                <c:pt idx="1">
                  <c:v>23.27</c:v>
                </c:pt>
                <c:pt idx="2">
                  <c:v>35.26</c:v>
                </c:pt>
                <c:pt idx="3">
                  <c:v>30.96</c:v>
                </c:pt>
                <c:pt idx="4">
                  <c:v>30.7</c:v>
                </c:pt>
              </c:numCache>
            </c:numRef>
          </c:val>
        </c:ser>
        <c:dLbls>
          <c:showLegendKey val="0"/>
          <c:showVal val="0"/>
          <c:showCatName val="0"/>
          <c:showSerName val="0"/>
          <c:showPercent val="0"/>
          <c:showBubbleSize val="0"/>
        </c:dLbls>
        <c:gapWidth val="250"/>
        <c:overlap val="100"/>
        <c:axId val="37617024"/>
        <c:axId val="37619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-0.24</c:v>
                </c:pt>
                <c:pt idx="1">
                  <c:v>6.99</c:v>
                </c:pt>
                <c:pt idx="2">
                  <c:v>20.29</c:v>
                </c:pt>
                <c:pt idx="3">
                  <c:v>6.59</c:v>
                </c:pt>
                <c:pt idx="4">
                  <c:v>3.47</c:v>
                </c:pt>
              </c:numCache>
            </c:numRef>
          </c:val>
          <c:smooth val="0"/>
        </c:ser>
        <c:dLbls>
          <c:showLegendKey val="0"/>
          <c:showVal val="0"/>
          <c:showCatName val="0"/>
          <c:showSerName val="0"/>
          <c:showPercent val="0"/>
          <c:showBubbleSize val="0"/>
        </c:dLbls>
        <c:marker val="1"/>
        <c:smooth val="0"/>
        <c:axId val="37617024"/>
        <c:axId val="37619200"/>
      </c:lineChart>
      <c:catAx>
        <c:axId val="3761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619200"/>
        <c:crosses val="autoZero"/>
        <c:auto val="1"/>
        <c:lblAlgn val="ctr"/>
        <c:lblOffset val="100"/>
        <c:tickLblSkip val="1"/>
        <c:tickMarkSkip val="1"/>
        <c:noMultiLvlLbl val="0"/>
      </c:catAx>
      <c:valAx>
        <c:axId val="3761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1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9.41</c:v>
                </c:pt>
                <c:pt idx="2">
                  <c:v>#N/A</c:v>
                </c:pt>
                <c:pt idx="3">
                  <c:v>9.17</c:v>
                </c:pt>
                <c:pt idx="4">
                  <c:v>#N/A</c:v>
                </c:pt>
                <c:pt idx="5">
                  <c:v>8.99</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0.05</c:v>
                </c:pt>
                <c:pt idx="4">
                  <c:v>#N/A</c:v>
                </c:pt>
                <c:pt idx="5">
                  <c:v>0</c:v>
                </c:pt>
                <c:pt idx="6">
                  <c:v>#N/A</c:v>
                </c:pt>
                <c:pt idx="7">
                  <c:v>0.02</c:v>
                </c:pt>
                <c:pt idx="8">
                  <c:v>#N/A</c:v>
                </c:pt>
                <c:pt idx="9">
                  <c:v>0</c:v>
                </c:pt>
              </c:numCache>
            </c:numRef>
          </c:val>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0.05</c:v>
                </c:pt>
                <c:pt idx="2">
                  <c:v>#N/A</c:v>
                </c:pt>
                <c:pt idx="3">
                  <c:v>0.11</c:v>
                </c:pt>
                <c:pt idx="4">
                  <c:v>#N/A</c:v>
                </c:pt>
                <c:pt idx="5">
                  <c:v>0.08</c:v>
                </c:pt>
                <c:pt idx="6">
                  <c:v>#N/A</c:v>
                </c:pt>
                <c:pt idx="7">
                  <c:v>0.13</c:v>
                </c:pt>
                <c:pt idx="8">
                  <c:v>#N/A</c:v>
                </c:pt>
                <c:pt idx="9">
                  <c:v>0.08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0.21</c:v>
                </c:pt>
                <c:pt idx="2">
                  <c:v>#N/A</c:v>
                </c:pt>
                <c:pt idx="3">
                  <c:v>0.06</c:v>
                </c:pt>
                <c:pt idx="4">
                  <c:v>#N/A</c:v>
                </c:pt>
                <c:pt idx="5">
                  <c:v>0.12</c:v>
                </c:pt>
                <c:pt idx="6">
                  <c:v>#N/A</c:v>
                </c:pt>
                <c:pt idx="7">
                  <c:v>0.13</c:v>
                </c:pt>
                <c:pt idx="8">
                  <c:v>#N/A</c:v>
                </c:pt>
                <c:pt idx="9">
                  <c:v>0.24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2.15</c:v>
                </c:pt>
                <c:pt idx="2">
                  <c:v>#N/A</c:v>
                </c:pt>
                <c:pt idx="3">
                  <c:v>0.32</c:v>
                </c:pt>
                <c:pt idx="4">
                  <c:v>#N/A</c:v>
                </c:pt>
                <c:pt idx="5">
                  <c:v>0.53</c:v>
                </c:pt>
                <c:pt idx="6">
                  <c:v>#N/A</c:v>
                </c:pt>
                <c:pt idx="7">
                  <c:v>0.62</c:v>
                </c:pt>
                <c:pt idx="8">
                  <c:v>#N/A</c:v>
                </c:pt>
                <c:pt idx="9">
                  <c:v>0.56999999999999995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3.07</c:v>
                </c:pt>
                <c:pt idx="2">
                  <c:v>#N/A</c:v>
                </c:pt>
                <c:pt idx="3">
                  <c:v>7.63</c:v>
                </c:pt>
                <c:pt idx="4">
                  <c:v>#N/A</c:v>
                </c:pt>
                <c:pt idx="5">
                  <c:v>6.43</c:v>
                </c:pt>
                <c:pt idx="6">
                  <c:v>#N/A</c:v>
                </c:pt>
                <c:pt idx="7">
                  <c:v>7</c:v>
                </c:pt>
                <c:pt idx="8">
                  <c:v>#N/A</c:v>
                </c:pt>
                <c:pt idx="9">
                  <c:v>4.9000000000000004</c:v>
                </c:pt>
              </c:numCache>
            </c:numRef>
          </c:val>
        </c:ser>
        <c:dLbls>
          <c:showLegendKey val="0"/>
          <c:showVal val="0"/>
          <c:showCatName val="0"/>
          <c:showSerName val="0"/>
          <c:showPercent val="0"/>
          <c:showBubbleSize val="0"/>
        </c:dLbls>
        <c:gapWidth val="150"/>
        <c:overlap val="100"/>
        <c:axId val="37754368"/>
        <c:axId val="37755904"/>
      </c:barChart>
      <c:catAx>
        <c:axId val="3775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55904"/>
        <c:crosses val="autoZero"/>
        <c:auto val="1"/>
        <c:lblAlgn val="ctr"/>
        <c:lblOffset val="100"/>
        <c:tickLblSkip val="1"/>
        <c:tickMarkSkip val="1"/>
        <c:noMultiLvlLbl val="0"/>
      </c:catAx>
      <c:valAx>
        <c:axId val="3775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5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488</c:v>
                </c:pt>
                <c:pt idx="5">
                  <c:v>466</c:v>
                </c:pt>
                <c:pt idx="8">
                  <c:v>652</c:v>
                </c:pt>
                <c:pt idx="11">
                  <c:v>757</c:v>
                </c:pt>
                <c:pt idx="14">
                  <c:v>840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8</c:v>
                </c:pt>
                <c:pt idx="6">
                  <c:v>7</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51</c:v>
                </c:pt>
                <c:pt idx="3">
                  <c:v>51</c:v>
                </c:pt>
                <c:pt idx="6">
                  <c:v>53</c:v>
                </c:pt>
                <c:pt idx="9">
                  <c:v>53</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115</c:v>
                </c:pt>
                <c:pt idx="3">
                  <c:v>102</c:v>
                </c:pt>
                <c:pt idx="6">
                  <c:v>70</c:v>
                </c:pt>
                <c:pt idx="9">
                  <c:v>76</c:v>
                </c:pt>
                <c:pt idx="12">
                  <c:v>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549</c:v>
                </c:pt>
                <c:pt idx="3">
                  <c:v>538</c:v>
                </c:pt>
                <c:pt idx="6">
                  <c:v>793</c:v>
                </c:pt>
                <c:pt idx="9">
                  <c:v>929</c:v>
                </c:pt>
                <c:pt idx="12">
                  <c:v>1038</c:v>
                </c:pt>
              </c:numCache>
            </c:numRef>
          </c:val>
        </c:ser>
        <c:dLbls>
          <c:showLegendKey val="0"/>
          <c:showVal val="0"/>
          <c:showCatName val="0"/>
          <c:showSerName val="0"/>
          <c:showPercent val="0"/>
          <c:showBubbleSize val="0"/>
        </c:dLbls>
        <c:gapWidth val="100"/>
        <c:overlap val="100"/>
        <c:axId val="37913344"/>
        <c:axId val="37915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236</c:v>
                </c:pt>
                <c:pt idx="2">
                  <c:v>#N/A</c:v>
                </c:pt>
                <c:pt idx="3">
                  <c:v>#N/A</c:v>
                </c:pt>
                <c:pt idx="4">
                  <c:v>233</c:v>
                </c:pt>
                <c:pt idx="5">
                  <c:v>#N/A</c:v>
                </c:pt>
                <c:pt idx="6">
                  <c:v>#N/A</c:v>
                </c:pt>
                <c:pt idx="7">
                  <c:v>271</c:v>
                </c:pt>
                <c:pt idx="8">
                  <c:v>#N/A</c:v>
                </c:pt>
                <c:pt idx="9">
                  <c:v>#N/A</c:v>
                </c:pt>
                <c:pt idx="10">
                  <c:v>308</c:v>
                </c:pt>
                <c:pt idx="11">
                  <c:v>#N/A</c:v>
                </c:pt>
                <c:pt idx="12">
                  <c:v>#N/A</c:v>
                </c:pt>
                <c:pt idx="13">
                  <c:v>303</c:v>
                </c:pt>
                <c:pt idx="14">
                  <c:v>#N/A</c:v>
                </c:pt>
              </c:numCache>
            </c:numRef>
          </c:val>
          <c:smooth val="0"/>
        </c:ser>
        <c:dLbls>
          <c:showLegendKey val="0"/>
          <c:showVal val="0"/>
          <c:showCatName val="0"/>
          <c:showSerName val="0"/>
          <c:showPercent val="0"/>
          <c:showBubbleSize val="0"/>
        </c:dLbls>
        <c:marker val="1"/>
        <c:smooth val="0"/>
        <c:axId val="37913344"/>
        <c:axId val="37915264"/>
      </c:lineChart>
      <c:catAx>
        <c:axId val="3791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15264"/>
        <c:crosses val="autoZero"/>
        <c:auto val="1"/>
        <c:lblAlgn val="ctr"/>
        <c:lblOffset val="100"/>
        <c:tickLblSkip val="1"/>
        <c:tickMarkSkip val="1"/>
        <c:noMultiLvlLbl val="0"/>
      </c:catAx>
      <c:valAx>
        <c:axId val="3791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1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3954</c:v>
                </c:pt>
                <c:pt idx="5">
                  <c:v>4783</c:v>
                </c:pt>
                <c:pt idx="8">
                  <c:v>4728</c:v>
                </c:pt>
                <c:pt idx="11">
                  <c:v>4667</c:v>
                </c:pt>
                <c:pt idx="14">
                  <c:v>4450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952</c:v>
                </c:pt>
                <c:pt idx="5">
                  <c:v>886</c:v>
                </c:pt>
                <c:pt idx="8">
                  <c:v>820</c:v>
                </c:pt>
                <c:pt idx="11">
                  <c:v>751</c:v>
                </c:pt>
                <c:pt idx="14">
                  <c:v>682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3185</c:v>
                </c:pt>
                <c:pt idx="5">
                  <c:v>3585</c:v>
                </c:pt>
                <c:pt idx="8">
                  <c:v>3997</c:v>
                </c:pt>
                <c:pt idx="11">
                  <c:v>4066</c:v>
                </c:pt>
                <c:pt idx="14">
                  <c:v>4657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811</c:v>
                </c:pt>
                <c:pt idx="3">
                  <c:v>682</c:v>
                </c:pt>
                <c:pt idx="6">
                  <c:v>811</c:v>
                </c:pt>
                <c:pt idx="9">
                  <c:v>767</c:v>
                </c:pt>
                <c:pt idx="12">
                  <c:v>713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348</c:v>
                </c:pt>
                <c:pt idx="3">
                  <c:v>301</c:v>
                </c:pt>
                <c:pt idx="6">
                  <c:v>259</c:v>
                </c:pt>
                <c:pt idx="9">
                  <c:v>210</c:v>
                </c:pt>
                <c:pt idx="12">
                  <c:v>161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757</c:v>
                </c:pt>
                <c:pt idx="3">
                  <c:v>749</c:v>
                </c:pt>
                <c:pt idx="6">
                  <c:v>654</c:v>
                </c:pt>
                <c:pt idx="9">
                  <c:v>522</c:v>
                </c:pt>
                <c:pt idx="12">
                  <c:v>422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c:v>
                </c:pt>
                <c:pt idx="3">
                  <c:v>15</c:v>
                </c:pt>
                <c:pt idx="6">
                  <c:v>10</c:v>
                </c:pt>
                <c:pt idx="9">
                  <c:v>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5172</c:v>
                </c:pt>
                <c:pt idx="3">
                  <c:v>6235</c:v>
                </c:pt>
                <c:pt idx="6">
                  <c:v>6072</c:v>
                </c:pt>
                <c:pt idx="9">
                  <c:v>5526</c:v>
                </c:pt>
                <c:pt idx="12">
                  <c:v>5014</c:v>
                </c:pt>
              </c:numCache>
            </c:numRef>
          </c:val>
        </c:ser>
        <c:dLbls>
          <c:showLegendKey val="0"/>
          <c:showVal val="0"/>
          <c:showCatName val="0"/>
          <c:showSerName val="0"/>
          <c:showPercent val="0"/>
          <c:showBubbleSize val="0"/>
        </c:dLbls>
        <c:gapWidth val="100"/>
        <c:overlap val="100"/>
        <c:axId val="38013952"/>
        <c:axId val="38016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8013952"/>
        <c:axId val="38016128"/>
      </c:lineChart>
      <c:catAx>
        <c:axId val="3801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016128"/>
        <c:crosses val="autoZero"/>
        <c:auto val="1"/>
        <c:lblAlgn val="ctr"/>
        <c:lblOffset val="100"/>
        <c:tickLblSkip val="1"/>
        <c:tickMarkSkip val="1"/>
        <c:noMultiLvlLbl val="0"/>
      </c:catAx>
      <c:valAx>
        <c:axId val="3801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1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2,553
2,533
574.27
6,097,472
5,929,450
155,358
3,171,732
4,997,425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当町は、類似団体と比較すると、原子力研究関連施設等の立地により基準財政収入額が高くなる傾向にあるが、平成</a:t>
          </a:r>
          <a:r>
            <a:rPr kumimoji="1" lang="en-US" altLang="ja-JP" sz="1300">
              <a:latin typeface="ＭＳ Ｐゴシック"/>
            </a:rPr>
            <a:t>22</a:t>
          </a:r>
          <a:r>
            <a:rPr kumimoji="1" lang="ja-JP" altLang="en-US" sz="1300">
              <a:latin typeface="ＭＳ Ｐゴシック"/>
            </a:rPr>
            <a:t>年度以降の大型建設事業の公債費算入地方債について、将来の金利動向や過疎ソフト債限度額引上げを勘案し、最短償還年限により発行しているため、基準財政需要額が増加し、財政力指数が低下傾向にある。</a:t>
          </a:r>
        </a:p>
        <a:p>
          <a:r>
            <a:rPr kumimoji="1" lang="ja-JP" altLang="en-US" sz="1300">
              <a:latin typeface="ＭＳ Ｐゴシック"/>
            </a:rPr>
            <a:t>　よって、自主財源等の低下による財政力指数低下ではないため、財政運営上それほど懸念すべき状況ではないと思量する。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27215</xdr:rowOff>
    </xdr:to>
    <xdr:cxnSp macro="">
      <xdr:nvCxnSpPr>
        <xdr:cNvPr id="69" name="直線コネクタ 68"/>
        <xdr:cNvCxnSpPr/>
      </xdr:nvCxnSpPr>
      <xdr:spPr>
        <a:xfrm>
          <a:off x="4114800" y="75365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164193</xdr:rowOff>
    </xdr:to>
    <xdr:cxnSp macro="">
      <xdr:nvCxnSpPr>
        <xdr:cNvPr id="72" name="直線コネクタ 71"/>
        <xdr:cNvCxnSpPr/>
      </xdr:nvCxnSpPr>
      <xdr:spPr>
        <a:xfrm>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146957</xdr:rowOff>
    </xdr:to>
    <xdr:cxnSp macro="">
      <xdr:nvCxnSpPr>
        <xdr:cNvPr id="75" name="直線コネクタ 74"/>
        <xdr:cNvCxnSpPr/>
      </xdr:nvCxnSpPr>
      <xdr:spPr>
        <a:xfrm>
          <a:off x="2336800" y="74848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112485</xdr:rowOff>
    </xdr:to>
    <xdr:cxnSp macro="">
      <xdr:nvCxnSpPr>
        <xdr:cNvPr id="78" name="直線コネクタ 77"/>
        <xdr:cNvCxnSpPr/>
      </xdr:nvCxnSpPr>
      <xdr:spPr>
        <a:xfrm>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164392</xdr:rowOff>
    </xdr:from>
    <xdr:ext cx="762000" cy="259045"/>
    <xdr:sp macro="" textlink="">
      <xdr:nvSpPr>
        <xdr:cNvPr id="89"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53720</xdr:rowOff>
    </xdr:from>
    <xdr:ext cx="736600" cy="259045"/>
    <xdr:sp macro="" textlink="">
      <xdr:nvSpPr>
        <xdr:cNvPr id="91" name="テキスト ボックス 90"/>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96157</xdr:rowOff>
    </xdr:from>
    <xdr:to>
      <xdr:col>4</xdr:col>
      <xdr:colOff>533400</xdr:colOff>
      <xdr:row>44</xdr:row>
      <xdr:rowOff>26307</xdr:rowOff>
    </xdr:to>
    <xdr:sp macro="" textlink="">
      <xdr:nvSpPr>
        <xdr:cNvPr id="92" name="円/楕円 91"/>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36484</xdr:rowOff>
    </xdr:from>
    <xdr:ext cx="762000" cy="259045"/>
    <xdr:sp macro="" textlink="">
      <xdr:nvSpPr>
        <xdr:cNvPr id="93" name="テキスト ボックス 92"/>
        <xdr:cNvSpPr txBox="1"/>
      </xdr:nvSpPr>
      <xdr:spPr>
        <a:xfrm>
          <a:off x="2844800" y="72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2012</xdr:rowOff>
    </xdr:from>
    <xdr:ext cx="762000" cy="259045"/>
    <xdr:sp macro="" textlink="">
      <xdr:nvSpPr>
        <xdr:cNvPr id="95" name="テキスト ボックス 94"/>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7" name="テキスト ボックス 9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これまで実施してきた行財政改革（自律プラン、集中改革プラン）による徹底した歳出の見直しや退職者不補充の実施、公営企業会計公債費完済に係る繰出金減少により経常経費を削減したため、類似団体との比較では平均値を下回る状況にあるものの、普通交付税などの経常一般財源減額、近年の大規模建設事業実施に係る起債の元金償還金増によって、比率は増加傾向にある。</a:t>
          </a:r>
        </a:p>
        <a:p>
          <a:r>
            <a:rPr kumimoji="1" lang="ja-JP" altLang="en-US" sz="1200">
              <a:latin typeface="ＭＳ Ｐゴシック"/>
            </a:rPr>
            <a:t>　今後の普通交付税の交付状況次第によっては、数値の悪化が懸念されるため、引き続き、後年度財政措置のない地方債の発行抑制等により、財政運営の健全化を推進する。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128815</xdr:rowOff>
    </xdr:from>
    <xdr:to>
      <xdr:col>7</xdr:col>
      <xdr:colOff>152400</xdr:colOff>
      <xdr:row>61</xdr:row>
      <xdr:rowOff>50437</xdr:rowOff>
    </xdr:to>
    <xdr:cxnSp macro="">
      <xdr:nvCxnSpPr>
        <xdr:cNvPr id="134" name="直線コネクタ 133"/>
        <xdr:cNvCxnSpPr/>
      </xdr:nvCxnSpPr>
      <xdr:spPr>
        <a:xfrm>
          <a:off x="4114800" y="10415815"/>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128815</xdr:rowOff>
    </xdr:from>
    <xdr:to>
      <xdr:col>6</xdr:col>
      <xdr:colOff>0</xdr:colOff>
      <xdr:row>61</xdr:row>
      <xdr:rowOff>164193</xdr:rowOff>
    </xdr:to>
    <xdr:cxnSp macro="">
      <xdr:nvCxnSpPr>
        <xdr:cNvPr id="137" name="直線コネクタ 136"/>
        <xdr:cNvCxnSpPr/>
      </xdr:nvCxnSpPr>
      <xdr:spPr>
        <a:xfrm flipV="1">
          <a:off x="3225800" y="104158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152037</xdr:rowOff>
    </xdr:from>
    <xdr:to>
      <xdr:col>4</xdr:col>
      <xdr:colOff>482600</xdr:colOff>
      <xdr:row>61</xdr:row>
      <xdr:rowOff>164193</xdr:rowOff>
    </xdr:to>
    <xdr:cxnSp macro="">
      <xdr:nvCxnSpPr>
        <xdr:cNvPr id="140" name="直線コネクタ 139"/>
        <xdr:cNvCxnSpPr/>
      </xdr:nvCxnSpPr>
      <xdr:spPr>
        <a:xfrm>
          <a:off x="2336800" y="10267587"/>
          <a:ext cx="889000" cy="3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152037</xdr:rowOff>
    </xdr:from>
    <xdr:to>
      <xdr:col>3</xdr:col>
      <xdr:colOff>279400</xdr:colOff>
      <xdr:row>61</xdr:row>
      <xdr:rowOff>53884</xdr:rowOff>
    </xdr:to>
    <xdr:cxnSp macro="">
      <xdr:nvCxnSpPr>
        <xdr:cNvPr id="143" name="直線コネクタ 142"/>
        <xdr:cNvCxnSpPr/>
      </xdr:nvCxnSpPr>
      <xdr:spPr>
        <a:xfrm flipV="1">
          <a:off x="1447800" y="10267587"/>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171087</xdr:rowOff>
    </xdr:from>
    <xdr:to>
      <xdr:col>7</xdr:col>
      <xdr:colOff>203200</xdr:colOff>
      <xdr:row>61</xdr:row>
      <xdr:rowOff>101237</xdr:rowOff>
    </xdr:to>
    <xdr:sp macro="" textlink="">
      <xdr:nvSpPr>
        <xdr:cNvPr id="153" name="円/楕円 152"/>
        <xdr:cNvSpPr/>
      </xdr:nvSpPr>
      <xdr:spPr>
        <a:xfrm>
          <a:off x="4902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16164</xdr:rowOff>
    </xdr:from>
    <xdr:ext cx="762000" cy="259045"/>
    <xdr:sp macro="" textlink="">
      <xdr:nvSpPr>
        <xdr:cNvPr id="154" name="財政構造の弾力性該当値テキスト"/>
        <xdr:cNvSpPr txBox="1"/>
      </xdr:nvSpPr>
      <xdr:spPr>
        <a:xfrm>
          <a:off x="5041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78015</xdr:rowOff>
    </xdr:from>
    <xdr:to>
      <xdr:col>6</xdr:col>
      <xdr:colOff>50800</xdr:colOff>
      <xdr:row>61</xdr:row>
      <xdr:rowOff>8165</xdr:rowOff>
    </xdr:to>
    <xdr:sp macro="" textlink="">
      <xdr:nvSpPr>
        <xdr:cNvPr id="155" name="円/楕円 154"/>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18342</xdr:rowOff>
    </xdr:from>
    <xdr:ext cx="736600" cy="259045"/>
    <xdr:sp macro="" textlink="">
      <xdr:nvSpPr>
        <xdr:cNvPr id="156" name="テキスト ボックス 155"/>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113393</xdr:rowOff>
    </xdr:from>
    <xdr:to>
      <xdr:col>4</xdr:col>
      <xdr:colOff>533400</xdr:colOff>
      <xdr:row>62</xdr:row>
      <xdr:rowOff>43543</xdr:rowOff>
    </xdr:to>
    <xdr:sp macro="" textlink="">
      <xdr:nvSpPr>
        <xdr:cNvPr id="157" name="円/楕円 156"/>
        <xdr:cNvSpPr/>
      </xdr:nvSpPr>
      <xdr:spPr>
        <a:xfrm>
          <a:off x="3175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53720</xdr:rowOff>
    </xdr:from>
    <xdr:ext cx="762000" cy="259045"/>
    <xdr:sp macro="" textlink="">
      <xdr:nvSpPr>
        <xdr:cNvPr id="158" name="テキスト ボックス 157"/>
        <xdr:cNvSpPr txBox="1"/>
      </xdr:nvSpPr>
      <xdr:spPr>
        <a:xfrm>
          <a:off x="2844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101237</xdr:rowOff>
    </xdr:from>
    <xdr:to>
      <xdr:col>3</xdr:col>
      <xdr:colOff>330200</xdr:colOff>
      <xdr:row>60</xdr:row>
      <xdr:rowOff>31387</xdr:rowOff>
    </xdr:to>
    <xdr:sp macro="" textlink="">
      <xdr:nvSpPr>
        <xdr:cNvPr id="159" name="円/楕円 158"/>
        <xdr:cNvSpPr/>
      </xdr:nvSpPr>
      <xdr:spPr>
        <a:xfrm>
          <a:off x="2286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41564</xdr:rowOff>
    </xdr:from>
    <xdr:ext cx="762000" cy="259045"/>
    <xdr:sp macro="" textlink="">
      <xdr:nvSpPr>
        <xdr:cNvPr id="160" name="テキスト ボックス 159"/>
        <xdr:cNvSpPr txBox="1"/>
      </xdr:nvSpPr>
      <xdr:spPr>
        <a:xfrm>
          <a:off x="1955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3084</xdr:rowOff>
    </xdr:from>
    <xdr:to>
      <xdr:col>2</xdr:col>
      <xdr:colOff>127000</xdr:colOff>
      <xdr:row>61</xdr:row>
      <xdr:rowOff>104684</xdr:rowOff>
    </xdr:to>
    <xdr:sp macro="" textlink="">
      <xdr:nvSpPr>
        <xdr:cNvPr id="161" name="円/楕円 160"/>
        <xdr:cNvSpPr/>
      </xdr:nvSpPr>
      <xdr:spPr>
        <a:xfrm>
          <a:off x="1397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114861</xdr:rowOff>
    </xdr:from>
    <xdr:ext cx="762000" cy="259045"/>
    <xdr:sp macro="" textlink="">
      <xdr:nvSpPr>
        <xdr:cNvPr id="162" name="テキスト ボックス 161"/>
        <xdr:cNvSpPr txBox="1"/>
      </xdr:nvSpPr>
      <xdr:spPr>
        <a:xfrm>
          <a:off x="1066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[601,313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当町は、第一次産業振興経費、豪雪地域による除排雪経費、広大な行政区域による行政経費が増嵩するとともに、人口規模が小さなため、スケールメリットを活かせず、類似団体平均を大きく上回るものと思量する。</a:t>
          </a:r>
        </a:p>
        <a:p>
          <a:r>
            <a:rPr kumimoji="1" lang="ja-JP" altLang="en-US" sz="1000">
              <a:latin typeface="ＭＳ Ｐゴシック"/>
            </a:rPr>
            <a:t>　また、平成</a:t>
          </a:r>
          <a:r>
            <a:rPr kumimoji="1" lang="en-US" altLang="ja-JP" sz="1000">
              <a:latin typeface="ＭＳ Ｐゴシック"/>
            </a:rPr>
            <a:t>22</a:t>
          </a:r>
          <a:r>
            <a:rPr kumimoji="1" lang="ja-JP" altLang="en-US" sz="1000">
              <a:latin typeface="ＭＳ Ｐゴシック"/>
            </a:rPr>
            <a:t>年度までは普通会計に含まれた障害者支援施設（正職員</a:t>
          </a:r>
          <a:r>
            <a:rPr kumimoji="1" lang="en-US" altLang="ja-JP" sz="1000">
              <a:latin typeface="ＭＳ Ｐゴシック"/>
            </a:rPr>
            <a:t>23</a:t>
          </a:r>
          <a:r>
            <a:rPr kumimoji="1" lang="ja-JP" altLang="en-US" sz="1000">
              <a:latin typeface="ＭＳ Ｐゴシック"/>
            </a:rPr>
            <a:t>人、平成</a:t>
          </a:r>
          <a:r>
            <a:rPr kumimoji="1" lang="en-US" altLang="ja-JP" sz="1000">
              <a:latin typeface="ＭＳ Ｐゴシック"/>
            </a:rPr>
            <a:t>22</a:t>
          </a:r>
          <a:r>
            <a:rPr kumimoji="1" lang="ja-JP" altLang="en-US" sz="1000">
              <a:latin typeface="ＭＳ Ｐゴシック"/>
            </a:rPr>
            <a:t>年度決算額</a:t>
          </a:r>
          <a:r>
            <a:rPr kumimoji="1" lang="en-US" altLang="ja-JP" sz="1000">
              <a:latin typeface="ＭＳ Ｐゴシック"/>
            </a:rPr>
            <a:t>425,557</a:t>
          </a:r>
          <a:r>
            <a:rPr kumimoji="1" lang="ja-JP" altLang="en-US" sz="1000">
              <a:latin typeface="ＭＳ Ｐゴシック"/>
            </a:rPr>
            <a:t>千円）を長年運営してきたため、類似団体を大きく上回る数値となっていたが、平成</a:t>
          </a:r>
          <a:r>
            <a:rPr kumimoji="1" lang="en-US" altLang="ja-JP" sz="1000">
              <a:latin typeface="ＭＳ Ｐゴシック"/>
            </a:rPr>
            <a:t>22</a:t>
          </a:r>
          <a:r>
            <a:rPr kumimoji="1" lang="ja-JP" altLang="en-US" sz="1000">
              <a:latin typeface="ＭＳ Ｐゴシック"/>
            </a:rPr>
            <a:t>年度末に民営化となり、当該施設に係る人件費・物件費は減少（</a:t>
          </a:r>
          <a:r>
            <a:rPr kumimoji="1" lang="en-US" altLang="ja-JP" sz="1000">
              <a:latin typeface="ＭＳ Ｐゴシック"/>
            </a:rPr>
            <a:t>H22</a:t>
          </a:r>
          <a:r>
            <a:rPr kumimoji="1" lang="ja-JP" altLang="en-US" sz="1000">
              <a:latin typeface="ＭＳ Ｐゴシック"/>
            </a:rPr>
            <a:t>決算：</a:t>
          </a:r>
          <a:r>
            <a:rPr kumimoji="1" lang="en-US" altLang="ja-JP" sz="1000">
              <a:latin typeface="ＭＳ Ｐゴシック"/>
            </a:rPr>
            <a:t>336,308</a:t>
          </a:r>
          <a:r>
            <a:rPr kumimoji="1" lang="ja-JP" altLang="en-US" sz="1000">
              <a:latin typeface="ＭＳ Ｐゴシック"/>
            </a:rPr>
            <a:t>千円）したが、これまで公営企業であった町立病院が平成</a:t>
          </a:r>
          <a:r>
            <a:rPr kumimoji="1" lang="en-US" altLang="ja-JP" sz="1000">
              <a:latin typeface="ＭＳ Ｐゴシック"/>
            </a:rPr>
            <a:t>23</a:t>
          </a:r>
          <a:r>
            <a:rPr kumimoji="1" lang="ja-JP" altLang="en-US" sz="1000">
              <a:latin typeface="ＭＳ Ｐゴシック"/>
            </a:rPr>
            <a:t>年</a:t>
          </a:r>
          <a:r>
            <a:rPr kumimoji="1" lang="en-US" altLang="ja-JP" sz="1000">
              <a:latin typeface="ＭＳ Ｐゴシック"/>
            </a:rPr>
            <a:t>10</a:t>
          </a:r>
          <a:r>
            <a:rPr kumimoji="1" lang="ja-JP" altLang="en-US" sz="1000">
              <a:latin typeface="ＭＳ Ｐゴシック"/>
            </a:rPr>
            <a:t>月に診療所化（普通会計）されたため、平成</a:t>
          </a:r>
          <a:r>
            <a:rPr kumimoji="1" lang="en-US" altLang="ja-JP" sz="1000">
              <a:latin typeface="ＭＳ Ｐゴシック"/>
            </a:rPr>
            <a:t>24</a:t>
          </a:r>
          <a:r>
            <a:rPr kumimoji="1" lang="ja-JP" altLang="en-US" sz="1000">
              <a:latin typeface="ＭＳ Ｐゴシック"/>
            </a:rPr>
            <a:t>年度以降経費は通年化され、引き続き類似団体比を上回るものと思われる。</a:t>
          </a:r>
        </a:p>
        <a:p>
          <a:r>
            <a:rPr kumimoji="1" lang="ja-JP" altLang="en-US" sz="1000">
              <a:latin typeface="ＭＳ Ｐゴシック"/>
            </a:rPr>
            <a:t>　しかしながら、</a:t>
          </a:r>
          <a:r>
            <a:rPr kumimoji="1" lang="en-US" altLang="ja-JP" sz="1000">
              <a:latin typeface="ＭＳ Ｐゴシック"/>
            </a:rPr>
            <a:t>H25</a:t>
          </a:r>
          <a:r>
            <a:rPr kumimoji="1" lang="ja-JP" altLang="en-US" sz="1000">
              <a:latin typeface="ＭＳ Ｐゴシック"/>
            </a:rPr>
            <a:t>診療所分を控除しても</a:t>
          </a:r>
          <a:r>
            <a:rPr kumimoji="1" lang="en-US" altLang="ja-JP" sz="1000">
              <a:latin typeface="ＭＳ Ｐゴシック"/>
            </a:rPr>
            <a:t>495</a:t>
          </a:r>
          <a:r>
            <a:rPr kumimoji="1" lang="ja-JP" altLang="en-US" sz="1000">
              <a:latin typeface="ＭＳ Ｐゴシック"/>
            </a:rPr>
            <a:t>千円</a:t>
          </a:r>
          <a:r>
            <a:rPr kumimoji="1" lang="en-US" altLang="ja-JP" sz="1000">
              <a:latin typeface="ＭＳ Ｐゴシック"/>
            </a:rPr>
            <a:t>/</a:t>
          </a:r>
          <a:r>
            <a:rPr kumimoji="1" lang="ja-JP" altLang="en-US" sz="1000">
              <a:latin typeface="ＭＳ Ｐゴシック"/>
            </a:rPr>
            <a:t>人（類似団体比</a:t>
          </a:r>
          <a:r>
            <a:rPr kumimoji="1" lang="en-US" altLang="ja-JP" sz="1000">
              <a:latin typeface="ＭＳ Ｐゴシック"/>
            </a:rPr>
            <a:t>106</a:t>
          </a:r>
          <a:r>
            <a:rPr kumimoji="1" lang="ja-JP" altLang="en-US" sz="1000">
              <a:latin typeface="ＭＳ Ｐゴシック"/>
            </a:rPr>
            <a:t>千円</a:t>
          </a:r>
          <a:r>
            <a:rPr kumimoji="1" lang="en-US" altLang="ja-JP" sz="1000">
              <a:latin typeface="ＭＳ Ｐゴシック"/>
            </a:rPr>
            <a:t>/</a:t>
          </a:r>
          <a:r>
            <a:rPr kumimoji="1" lang="ja-JP" altLang="en-US" sz="1000">
              <a:latin typeface="ＭＳ Ｐゴシック"/>
            </a:rPr>
            <a:t>人超）であり、今後も適正な定員管理及び行財政改革による経費節減が肝要である。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22668</xdr:rowOff>
    </xdr:from>
    <xdr:to>
      <xdr:col>7</xdr:col>
      <xdr:colOff>152400</xdr:colOff>
      <xdr:row>85</xdr:row>
      <xdr:rowOff>33510</xdr:rowOff>
    </xdr:to>
    <xdr:cxnSp macro="">
      <xdr:nvCxnSpPr>
        <xdr:cNvPr id="196" name="直線コネクタ 195"/>
        <xdr:cNvCxnSpPr/>
      </xdr:nvCxnSpPr>
      <xdr:spPr>
        <a:xfrm>
          <a:off x="4114800" y="14595918"/>
          <a:ext cx="8382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95692</xdr:rowOff>
    </xdr:from>
    <xdr:to>
      <xdr:col>6</xdr:col>
      <xdr:colOff>0</xdr:colOff>
      <xdr:row>85</xdr:row>
      <xdr:rowOff>22668</xdr:rowOff>
    </xdr:to>
    <xdr:cxnSp macro="">
      <xdr:nvCxnSpPr>
        <xdr:cNvPr id="199" name="直線コネクタ 198"/>
        <xdr:cNvCxnSpPr/>
      </xdr:nvCxnSpPr>
      <xdr:spPr>
        <a:xfrm>
          <a:off x="3225800" y="14497492"/>
          <a:ext cx="889000" cy="9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95692</xdr:rowOff>
    </xdr:from>
    <xdr:to>
      <xdr:col>4</xdr:col>
      <xdr:colOff>482600</xdr:colOff>
      <xdr:row>84</xdr:row>
      <xdr:rowOff>141188</xdr:rowOff>
    </xdr:to>
    <xdr:cxnSp macro="">
      <xdr:nvCxnSpPr>
        <xdr:cNvPr id="202" name="直線コネクタ 201"/>
        <xdr:cNvCxnSpPr/>
      </xdr:nvCxnSpPr>
      <xdr:spPr>
        <a:xfrm flipV="1">
          <a:off x="2336800" y="14497492"/>
          <a:ext cx="889000" cy="4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141188</xdr:rowOff>
    </xdr:from>
    <xdr:to>
      <xdr:col>3</xdr:col>
      <xdr:colOff>279400</xdr:colOff>
      <xdr:row>85</xdr:row>
      <xdr:rowOff>13146</xdr:rowOff>
    </xdr:to>
    <xdr:cxnSp macro="">
      <xdr:nvCxnSpPr>
        <xdr:cNvPr id="205" name="直線コネクタ 204"/>
        <xdr:cNvCxnSpPr/>
      </xdr:nvCxnSpPr>
      <xdr:spPr>
        <a:xfrm flipV="1">
          <a:off x="1447800" y="14542988"/>
          <a:ext cx="889000" cy="4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154160</xdr:rowOff>
    </xdr:from>
    <xdr:to>
      <xdr:col>7</xdr:col>
      <xdr:colOff>203200</xdr:colOff>
      <xdr:row>85</xdr:row>
      <xdr:rowOff>84310</xdr:rowOff>
    </xdr:to>
    <xdr:sp macro="" textlink="">
      <xdr:nvSpPr>
        <xdr:cNvPr id="215" name="円/楕円 214"/>
        <xdr:cNvSpPr/>
      </xdr:nvSpPr>
      <xdr:spPr>
        <a:xfrm>
          <a:off x="4902200" y="145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126237</xdr:rowOff>
    </xdr:from>
    <xdr:ext cx="762000" cy="259045"/>
    <xdr:sp macro="" textlink="">
      <xdr:nvSpPr>
        <xdr:cNvPr id="216" name="人件費・物件費等の状況該当値テキスト"/>
        <xdr:cNvSpPr txBox="1"/>
      </xdr:nvSpPr>
      <xdr:spPr>
        <a:xfrm>
          <a:off x="5041900" y="145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601,313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143318</xdr:rowOff>
    </xdr:from>
    <xdr:to>
      <xdr:col>6</xdr:col>
      <xdr:colOff>50800</xdr:colOff>
      <xdr:row>85</xdr:row>
      <xdr:rowOff>73468</xdr:rowOff>
    </xdr:to>
    <xdr:sp macro="" textlink="">
      <xdr:nvSpPr>
        <xdr:cNvPr id="217" name="円/楕円 216"/>
        <xdr:cNvSpPr/>
      </xdr:nvSpPr>
      <xdr:spPr>
        <a:xfrm>
          <a:off x="4064000" y="145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58245</xdr:rowOff>
    </xdr:from>
    <xdr:ext cx="736600" cy="259045"/>
    <xdr:sp macro="" textlink="">
      <xdr:nvSpPr>
        <xdr:cNvPr id="218" name="テキスト ボックス 217"/>
        <xdr:cNvSpPr txBox="1"/>
      </xdr:nvSpPr>
      <xdr:spPr>
        <a:xfrm>
          <a:off x="3733800" y="14631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593,226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44892</xdr:rowOff>
    </xdr:from>
    <xdr:to>
      <xdr:col>4</xdr:col>
      <xdr:colOff>533400</xdr:colOff>
      <xdr:row>84</xdr:row>
      <xdr:rowOff>146492</xdr:rowOff>
    </xdr:to>
    <xdr:sp macro="" textlink="">
      <xdr:nvSpPr>
        <xdr:cNvPr id="219" name="円/楕円 218"/>
        <xdr:cNvSpPr/>
      </xdr:nvSpPr>
      <xdr:spPr>
        <a:xfrm>
          <a:off x="3175000" y="1444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131269</xdr:rowOff>
    </xdr:from>
    <xdr:ext cx="762000" cy="259045"/>
    <xdr:sp macro="" textlink="">
      <xdr:nvSpPr>
        <xdr:cNvPr id="220" name="テキスト ボックス 219"/>
        <xdr:cNvSpPr txBox="1"/>
      </xdr:nvSpPr>
      <xdr:spPr>
        <a:xfrm>
          <a:off x="2844800" y="1453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519,803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90388</xdr:rowOff>
    </xdr:from>
    <xdr:to>
      <xdr:col>3</xdr:col>
      <xdr:colOff>330200</xdr:colOff>
      <xdr:row>85</xdr:row>
      <xdr:rowOff>20538</xdr:rowOff>
    </xdr:to>
    <xdr:sp macro="" textlink="">
      <xdr:nvSpPr>
        <xdr:cNvPr id="221" name="円/楕円 220"/>
        <xdr:cNvSpPr/>
      </xdr:nvSpPr>
      <xdr:spPr>
        <a:xfrm>
          <a:off x="2286000" y="1449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5315</xdr:rowOff>
    </xdr:from>
    <xdr:ext cx="762000" cy="259045"/>
    <xdr:sp macro="" textlink="">
      <xdr:nvSpPr>
        <xdr:cNvPr id="222" name="テキスト ボックス 221"/>
        <xdr:cNvSpPr txBox="1"/>
      </xdr:nvSpPr>
      <xdr:spPr>
        <a:xfrm>
          <a:off x="1955800" y="145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553,742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133796</xdr:rowOff>
    </xdr:from>
    <xdr:to>
      <xdr:col>2</xdr:col>
      <xdr:colOff>127000</xdr:colOff>
      <xdr:row>85</xdr:row>
      <xdr:rowOff>63946</xdr:rowOff>
    </xdr:to>
    <xdr:sp macro="" textlink="">
      <xdr:nvSpPr>
        <xdr:cNvPr id="223" name="円/楕円 222"/>
        <xdr:cNvSpPr/>
      </xdr:nvSpPr>
      <xdr:spPr>
        <a:xfrm>
          <a:off x="1397000" y="1453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48723</xdr:rowOff>
    </xdr:from>
    <xdr:ext cx="762000" cy="259045"/>
    <xdr:sp macro="" textlink="">
      <xdr:nvSpPr>
        <xdr:cNvPr id="224" name="テキスト ボックス 223"/>
        <xdr:cNvSpPr txBox="1"/>
      </xdr:nvSpPr>
      <xdr:spPr>
        <a:xfrm>
          <a:off x="1066800" y="1462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586,122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近年は、これまでの昇給抑制や人員削減により類似団体平均値と同程度の水準となっていたが、職員の昇給、昇格により高所得者が増加し、類似団体を上回る結果となった。</a:t>
          </a:r>
        </a:p>
        <a:p>
          <a:r>
            <a:rPr kumimoji="1" lang="ja-JP" altLang="en-US" sz="1300">
              <a:latin typeface="ＭＳ Ｐゴシック"/>
            </a:rPr>
            <a:t>　今後数年間は、高所得者の定年退職により、給与水準の引き下げが見込まれ、類似団体平均値と同水準となるよう努める。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18627</xdr:rowOff>
    </xdr:from>
    <xdr:to>
      <xdr:col>24</xdr:col>
      <xdr:colOff>558800</xdr:colOff>
      <xdr:row>88</xdr:row>
      <xdr:rowOff>64346</xdr:rowOff>
    </xdr:to>
    <xdr:cxnSp macro="">
      <xdr:nvCxnSpPr>
        <xdr:cNvPr id="258" name="直線コネクタ 257"/>
        <xdr:cNvCxnSpPr/>
      </xdr:nvCxnSpPr>
      <xdr:spPr>
        <a:xfrm flipV="1">
          <a:off x="16179800" y="14934777"/>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36195</xdr:rowOff>
    </xdr:from>
    <xdr:to>
      <xdr:col>23</xdr:col>
      <xdr:colOff>406400</xdr:colOff>
      <xdr:row>88</xdr:row>
      <xdr:rowOff>64346</xdr:rowOff>
    </xdr:to>
    <xdr:cxnSp macro="">
      <xdr:nvCxnSpPr>
        <xdr:cNvPr id="261" name="直線コネクタ 260"/>
        <xdr:cNvCxnSpPr/>
      </xdr:nvCxnSpPr>
      <xdr:spPr>
        <a:xfrm>
          <a:off x="15290800" y="1512379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88</xdr:row>
      <xdr:rowOff>36195</xdr:rowOff>
    </xdr:to>
    <xdr:cxnSp macro="">
      <xdr:nvCxnSpPr>
        <xdr:cNvPr id="264" name="直線コネクタ 263"/>
        <xdr:cNvCxnSpPr/>
      </xdr:nvCxnSpPr>
      <xdr:spPr>
        <a:xfrm>
          <a:off x="14401800" y="14773911"/>
          <a:ext cx="889000" cy="3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86</xdr:row>
      <xdr:rowOff>49318</xdr:rowOff>
    </xdr:to>
    <xdr:cxnSp macro="">
      <xdr:nvCxnSpPr>
        <xdr:cNvPr id="267" name="直線コネクタ 266"/>
        <xdr:cNvCxnSpPr/>
      </xdr:nvCxnSpPr>
      <xdr:spPr>
        <a:xfrm flipV="1">
          <a:off x="13512800" y="14773911"/>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139277</xdr:rowOff>
    </xdr:from>
    <xdr:to>
      <xdr:col>24</xdr:col>
      <xdr:colOff>609600</xdr:colOff>
      <xdr:row>87</xdr:row>
      <xdr:rowOff>69427</xdr:rowOff>
    </xdr:to>
    <xdr:sp macro="" textlink="">
      <xdr:nvSpPr>
        <xdr:cNvPr id="277" name="円/楕円 276"/>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111354</xdr:rowOff>
    </xdr:from>
    <xdr:ext cx="762000" cy="259045"/>
    <xdr:sp macro="" textlink="">
      <xdr:nvSpPr>
        <xdr:cNvPr id="278"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13546</xdr:rowOff>
    </xdr:from>
    <xdr:to>
      <xdr:col>23</xdr:col>
      <xdr:colOff>457200</xdr:colOff>
      <xdr:row>88</xdr:row>
      <xdr:rowOff>115146</xdr:rowOff>
    </xdr:to>
    <xdr:sp macro="" textlink="">
      <xdr:nvSpPr>
        <xdr:cNvPr id="279" name="円/楕円 278"/>
        <xdr:cNvSpPr/>
      </xdr:nvSpPr>
      <xdr:spPr>
        <a:xfrm>
          <a:off x="16129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99923</xdr:rowOff>
    </xdr:from>
    <xdr:ext cx="736600" cy="259045"/>
    <xdr:sp macro="" textlink="">
      <xdr:nvSpPr>
        <xdr:cNvPr id="280" name="テキスト ボックス 279"/>
        <xdr:cNvSpPr txBox="1"/>
      </xdr:nvSpPr>
      <xdr:spPr>
        <a:xfrm>
          <a:off x="15798800" y="1518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156845</xdr:rowOff>
    </xdr:from>
    <xdr:to>
      <xdr:col>22</xdr:col>
      <xdr:colOff>254000</xdr:colOff>
      <xdr:row>88</xdr:row>
      <xdr:rowOff>86995</xdr:rowOff>
    </xdr:to>
    <xdr:sp macro="" textlink="">
      <xdr:nvSpPr>
        <xdr:cNvPr id="281" name="円/楕円 280"/>
        <xdr:cNvSpPr/>
      </xdr:nvSpPr>
      <xdr:spPr>
        <a:xfrm>
          <a:off x="15240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71772</xdr:rowOff>
    </xdr:from>
    <xdr:ext cx="762000" cy="259045"/>
    <xdr:sp macro="" textlink="">
      <xdr:nvSpPr>
        <xdr:cNvPr id="282" name="テキスト ボックス 281"/>
        <xdr:cNvSpPr txBox="1"/>
      </xdr:nvSpPr>
      <xdr:spPr>
        <a:xfrm>
          <a:off x="14909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83" name="円/楕円 282"/>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64788</xdr:rowOff>
    </xdr:from>
    <xdr:ext cx="762000" cy="259045"/>
    <xdr:sp macro="" textlink="">
      <xdr:nvSpPr>
        <xdr:cNvPr id="284" name="テキスト ボックス 283"/>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169968</xdr:rowOff>
    </xdr:from>
    <xdr:to>
      <xdr:col>19</xdr:col>
      <xdr:colOff>533400</xdr:colOff>
      <xdr:row>86</xdr:row>
      <xdr:rowOff>100118</xdr:rowOff>
    </xdr:to>
    <xdr:sp macro="" textlink="">
      <xdr:nvSpPr>
        <xdr:cNvPr id="285" name="円/楕円 284"/>
        <xdr:cNvSpPr/>
      </xdr:nvSpPr>
      <xdr:spPr>
        <a:xfrm>
          <a:off x="13462000" y="147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84895</xdr:rowOff>
    </xdr:from>
    <xdr:ext cx="762000" cy="259045"/>
    <xdr:sp macro="" textlink="">
      <xdr:nvSpPr>
        <xdr:cNvPr id="286" name="テキスト ボックス 285"/>
        <xdr:cNvSpPr txBox="1"/>
      </xdr:nvSpPr>
      <xdr:spPr>
        <a:xfrm>
          <a:off x="13131800" y="1482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年度の町立病院の診療所化以降、類似団体平均を上回る状況が続いている。診療所会計を除いた場合の職員数は</a:t>
          </a:r>
          <a:r>
            <a:rPr kumimoji="1" lang="en-US" altLang="ja-JP" sz="1300">
              <a:latin typeface="ＭＳ Ｐゴシック"/>
            </a:rPr>
            <a:t>65</a:t>
          </a:r>
          <a:r>
            <a:rPr kumimoji="1" lang="ja-JP" altLang="en-US" sz="1300">
              <a:latin typeface="ＭＳ Ｐゴシック"/>
            </a:rPr>
            <a:t>人で、人口</a:t>
          </a:r>
          <a:r>
            <a:rPr kumimoji="1" lang="en-US" altLang="ja-JP" sz="1300">
              <a:latin typeface="ＭＳ Ｐゴシック"/>
            </a:rPr>
            <a:t>1,000</a:t>
          </a:r>
          <a:r>
            <a:rPr kumimoji="1" lang="ja-JP" altLang="en-US" sz="1300">
              <a:latin typeface="ＭＳ Ｐゴシック"/>
            </a:rPr>
            <a:t>人あたり職員数は</a:t>
          </a:r>
          <a:r>
            <a:rPr kumimoji="1" lang="en-US" altLang="ja-JP" sz="1300">
              <a:latin typeface="ＭＳ Ｐゴシック"/>
            </a:rPr>
            <a:t>25.46</a:t>
          </a:r>
          <a:r>
            <a:rPr kumimoji="1" lang="ja-JP" altLang="en-US" sz="1300">
              <a:latin typeface="ＭＳ Ｐゴシック"/>
            </a:rPr>
            <a:t>人となるが、これでも類似団体を上回る職員数となっている。今後数年間は、定年退職者が増加するが、これ以上の職員削減は行政サービスの低下を招く恐れがあることから、職員のスキルアップにより職員配置の適正化を図り、適切な定員管理に努める。</a:t>
          </a:r>
        </a:p>
        <a:p>
          <a:r>
            <a:rPr kumimoji="1" lang="ja-JP" altLang="en-US" sz="1300">
              <a:latin typeface="ＭＳ Ｐゴシック"/>
            </a:rPr>
            <a:t>（職員数</a:t>
          </a:r>
          <a:r>
            <a:rPr kumimoji="1" lang="en-US" altLang="ja-JP" sz="1300">
              <a:latin typeface="ＭＳ Ｐゴシック"/>
            </a:rPr>
            <a:t>82</a:t>
          </a:r>
          <a:r>
            <a:rPr kumimoji="1" lang="ja-JP" altLang="en-US" sz="1300">
              <a:latin typeface="ＭＳ Ｐゴシック"/>
            </a:rPr>
            <a:t>人・診療所職員数</a:t>
          </a:r>
          <a:r>
            <a:rPr kumimoji="1" lang="en-US" altLang="ja-JP" sz="1300">
              <a:latin typeface="ＭＳ Ｐゴシック"/>
            </a:rPr>
            <a:t>17</a:t>
          </a:r>
          <a:r>
            <a:rPr kumimoji="1" lang="ja-JP" altLang="en-US" sz="1300">
              <a:latin typeface="ＭＳ Ｐゴシック"/>
            </a:rPr>
            <a:t>人）</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161963</xdr:rowOff>
    </xdr:from>
    <xdr:to>
      <xdr:col>24</xdr:col>
      <xdr:colOff>558800</xdr:colOff>
      <xdr:row>63</xdr:row>
      <xdr:rowOff>44806</xdr:rowOff>
    </xdr:to>
    <xdr:cxnSp macro="">
      <xdr:nvCxnSpPr>
        <xdr:cNvPr id="318" name="直線コネクタ 317"/>
        <xdr:cNvCxnSpPr/>
      </xdr:nvCxnSpPr>
      <xdr:spPr>
        <a:xfrm>
          <a:off x="16179800" y="10791863"/>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9"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161963</xdr:rowOff>
    </xdr:from>
    <xdr:to>
      <xdr:col>23</xdr:col>
      <xdr:colOff>406400</xdr:colOff>
      <xdr:row>62</xdr:row>
      <xdr:rowOff>167996</xdr:rowOff>
    </xdr:to>
    <xdr:cxnSp macro="">
      <xdr:nvCxnSpPr>
        <xdr:cNvPr id="321" name="直線コネクタ 320"/>
        <xdr:cNvCxnSpPr/>
      </xdr:nvCxnSpPr>
      <xdr:spPr>
        <a:xfrm flipV="1">
          <a:off x="15290800" y="1079186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3" name="テキスト ボックス 322"/>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13564</xdr:rowOff>
    </xdr:from>
    <xdr:to>
      <xdr:col>22</xdr:col>
      <xdr:colOff>203200</xdr:colOff>
      <xdr:row>62</xdr:row>
      <xdr:rowOff>167996</xdr:rowOff>
    </xdr:to>
    <xdr:cxnSp macro="">
      <xdr:nvCxnSpPr>
        <xdr:cNvPr id="324" name="直線コネクタ 323"/>
        <xdr:cNvCxnSpPr/>
      </xdr:nvCxnSpPr>
      <xdr:spPr>
        <a:xfrm>
          <a:off x="14401800" y="1064346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6" name="テキスト ボックス 325"/>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13564</xdr:rowOff>
    </xdr:from>
    <xdr:to>
      <xdr:col>21</xdr:col>
      <xdr:colOff>0</xdr:colOff>
      <xdr:row>63</xdr:row>
      <xdr:rowOff>51803</xdr:rowOff>
    </xdr:to>
    <xdr:cxnSp macro="">
      <xdr:nvCxnSpPr>
        <xdr:cNvPr id="327" name="直線コネクタ 326"/>
        <xdr:cNvCxnSpPr/>
      </xdr:nvCxnSpPr>
      <xdr:spPr>
        <a:xfrm flipV="1">
          <a:off x="13512800" y="10643464"/>
          <a:ext cx="889000" cy="20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9" name="テキスト ボックス 328"/>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31" name="テキスト ボックス 330"/>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165456</xdr:rowOff>
    </xdr:from>
    <xdr:to>
      <xdr:col>24</xdr:col>
      <xdr:colOff>609600</xdr:colOff>
      <xdr:row>63</xdr:row>
      <xdr:rowOff>95606</xdr:rowOff>
    </xdr:to>
    <xdr:sp macro="" textlink="">
      <xdr:nvSpPr>
        <xdr:cNvPr id="337" name="円/楕円 336"/>
        <xdr:cNvSpPr/>
      </xdr:nvSpPr>
      <xdr:spPr>
        <a:xfrm>
          <a:off x="16967200" y="1079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137533</xdr:rowOff>
    </xdr:from>
    <xdr:ext cx="762000" cy="259045"/>
    <xdr:sp macro="" textlink="">
      <xdr:nvSpPr>
        <xdr:cNvPr id="338" name="定員管理の状況該当値テキスト"/>
        <xdr:cNvSpPr txBox="1"/>
      </xdr:nvSpPr>
      <xdr:spPr>
        <a:xfrm>
          <a:off x="17106900" y="1076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111163</xdr:rowOff>
    </xdr:from>
    <xdr:to>
      <xdr:col>23</xdr:col>
      <xdr:colOff>457200</xdr:colOff>
      <xdr:row>63</xdr:row>
      <xdr:rowOff>41313</xdr:rowOff>
    </xdr:to>
    <xdr:sp macro="" textlink="">
      <xdr:nvSpPr>
        <xdr:cNvPr id="339" name="円/楕円 338"/>
        <xdr:cNvSpPr/>
      </xdr:nvSpPr>
      <xdr:spPr>
        <a:xfrm>
          <a:off x="16129000" y="107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26090</xdr:rowOff>
    </xdr:from>
    <xdr:ext cx="736600" cy="259045"/>
    <xdr:sp macro="" textlink="">
      <xdr:nvSpPr>
        <xdr:cNvPr id="340" name="テキスト ボックス 339"/>
        <xdr:cNvSpPr txBox="1"/>
      </xdr:nvSpPr>
      <xdr:spPr>
        <a:xfrm>
          <a:off x="15798800" y="1082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117196</xdr:rowOff>
    </xdr:from>
    <xdr:to>
      <xdr:col>22</xdr:col>
      <xdr:colOff>254000</xdr:colOff>
      <xdr:row>63</xdr:row>
      <xdr:rowOff>47346</xdr:rowOff>
    </xdr:to>
    <xdr:sp macro="" textlink="">
      <xdr:nvSpPr>
        <xdr:cNvPr id="341" name="円/楕円 340"/>
        <xdr:cNvSpPr/>
      </xdr:nvSpPr>
      <xdr:spPr>
        <a:xfrm>
          <a:off x="15240000" y="107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32123</xdr:rowOff>
    </xdr:from>
    <xdr:ext cx="762000" cy="259045"/>
    <xdr:sp macro="" textlink="">
      <xdr:nvSpPr>
        <xdr:cNvPr id="342" name="テキスト ボックス 341"/>
        <xdr:cNvSpPr txBox="1"/>
      </xdr:nvSpPr>
      <xdr:spPr>
        <a:xfrm>
          <a:off x="14909800" y="1083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134214</xdr:rowOff>
    </xdr:from>
    <xdr:to>
      <xdr:col>21</xdr:col>
      <xdr:colOff>50800</xdr:colOff>
      <xdr:row>62</xdr:row>
      <xdr:rowOff>64364</xdr:rowOff>
    </xdr:to>
    <xdr:sp macro="" textlink="">
      <xdr:nvSpPr>
        <xdr:cNvPr id="343" name="円/楕円 342"/>
        <xdr:cNvSpPr/>
      </xdr:nvSpPr>
      <xdr:spPr>
        <a:xfrm>
          <a:off x="14351000" y="105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49141</xdr:rowOff>
    </xdr:from>
    <xdr:ext cx="762000" cy="259045"/>
    <xdr:sp macro="" textlink="">
      <xdr:nvSpPr>
        <xdr:cNvPr id="344" name="テキスト ボックス 343"/>
        <xdr:cNvSpPr txBox="1"/>
      </xdr:nvSpPr>
      <xdr:spPr>
        <a:xfrm>
          <a:off x="14020800" y="1067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1003</xdr:rowOff>
    </xdr:from>
    <xdr:to>
      <xdr:col>19</xdr:col>
      <xdr:colOff>533400</xdr:colOff>
      <xdr:row>63</xdr:row>
      <xdr:rowOff>102603</xdr:rowOff>
    </xdr:to>
    <xdr:sp macro="" textlink="">
      <xdr:nvSpPr>
        <xdr:cNvPr id="345" name="円/楕円 344"/>
        <xdr:cNvSpPr/>
      </xdr:nvSpPr>
      <xdr:spPr>
        <a:xfrm>
          <a:off x="13462000" y="108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87380</xdr:rowOff>
    </xdr:from>
    <xdr:ext cx="762000" cy="259045"/>
    <xdr:sp macro="" textlink="">
      <xdr:nvSpPr>
        <xdr:cNvPr id="346" name="テキスト ボックス 345"/>
        <xdr:cNvSpPr txBox="1"/>
      </xdr:nvSpPr>
      <xdr:spPr>
        <a:xfrm>
          <a:off x="13131800" y="1088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近年の大規模な普通建設事業実施に係る起債の元金償還が始まったため、平成</a:t>
          </a:r>
          <a:r>
            <a:rPr kumimoji="1" lang="en-US" altLang="ja-JP" sz="1100">
              <a:latin typeface="ＭＳ Ｐゴシック"/>
            </a:rPr>
            <a:t>23</a:t>
          </a:r>
          <a:r>
            <a:rPr kumimoji="1" lang="ja-JP" altLang="en-US" sz="1100">
              <a:latin typeface="ＭＳ Ｐゴシック"/>
            </a:rPr>
            <a:t>年度以降に数値が上昇しており、今後もその傾向が継続することが予想されるが、地方債現在高のうち将来交付税に算入される割合が</a:t>
          </a:r>
          <a:r>
            <a:rPr kumimoji="1" lang="en-US" altLang="ja-JP" sz="1100">
              <a:latin typeface="ＭＳ Ｐゴシック"/>
            </a:rPr>
            <a:t>77%</a:t>
          </a:r>
          <a:r>
            <a:rPr kumimoji="1" lang="ja-JP" altLang="en-US" sz="1100">
              <a:latin typeface="ＭＳ Ｐゴシック"/>
            </a:rPr>
            <a:t>程度あるため、基準財政需要額に算入される公債費が多く、地方債現在高の割には存外良好な数値となっている。</a:t>
          </a:r>
        </a:p>
        <a:p>
          <a:r>
            <a:rPr kumimoji="1" lang="ja-JP" altLang="en-US" sz="1100">
              <a:latin typeface="ＭＳ Ｐゴシック"/>
            </a:rPr>
            <a:t>　しかしながら、近年の普通交付税増額により標準財政規模が拡大傾向にあるため、数値の悪化を留めている状況であり、交付税額如何によって数値は大きく変動することから、今後も地方債発行は極力有利債を優先させるとともに、減債基金への積み立てにより財政硬直化の防止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107442</xdr:rowOff>
    </xdr:from>
    <xdr:to>
      <xdr:col>24</xdr:col>
      <xdr:colOff>558800</xdr:colOff>
      <xdr:row>42</xdr:row>
      <xdr:rowOff>141224</xdr:rowOff>
    </xdr:to>
    <xdr:cxnSp macro="">
      <xdr:nvCxnSpPr>
        <xdr:cNvPr id="377" name="直線コネクタ 376"/>
        <xdr:cNvCxnSpPr/>
      </xdr:nvCxnSpPr>
      <xdr:spPr>
        <a:xfrm>
          <a:off x="16179800" y="730834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8"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88138</xdr:rowOff>
    </xdr:from>
    <xdr:to>
      <xdr:col>23</xdr:col>
      <xdr:colOff>406400</xdr:colOff>
      <xdr:row>42</xdr:row>
      <xdr:rowOff>107442</xdr:rowOff>
    </xdr:to>
    <xdr:cxnSp macro="">
      <xdr:nvCxnSpPr>
        <xdr:cNvPr id="380" name="直線コネクタ 379"/>
        <xdr:cNvCxnSpPr/>
      </xdr:nvCxnSpPr>
      <xdr:spPr>
        <a:xfrm>
          <a:off x="15290800" y="72890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2" name="テキスト ボックス 381"/>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78486</xdr:rowOff>
    </xdr:from>
    <xdr:to>
      <xdr:col>22</xdr:col>
      <xdr:colOff>203200</xdr:colOff>
      <xdr:row>42</xdr:row>
      <xdr:rowOff>88138</xdr:rowOff>
    </xdr:to>
    <xdr:cxnSp macro="">
      <xdr:nvCxnSpPr>
        <xdr:cNvPr id="383" name="直線コネクタ 382"/>
        <xdr:cNvCxnSpPr/>
      </xdr:nvCxnSpPr>
      <xdr:spPr>
        <a:xfrm>
          <a:off x="14401800" y="72793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78486</xdr:rowOff>
    </xdr:from>
    <xdr:to>
      <xdr:col>21</xdr:col>
      <xdr:colOff>0</xdr:colOff>
      <xdr:row>42</xdr:row>
      <xdr:rowOff>112268</xdr:rowOff>
    </xdr:to>
    <xdr:cxnSp macro="">
      <xdr:nvCxnSpPr>
        <xdr:cNvPr id="386" name="直線コネクタ 385"/>
        <xdr:cNvCxnSpPr/>
      </xdr:nvCxnSpPr>
      <xdr:spPr>
        <a:xfrm flipV="1">
          <a:off x="13512800" y="72793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8" name="テキスト ボックス 387"/>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90424</xdr:rowOff>
    </xdr:from>
    <xdr:to>
      <xdr:col>24</xdr:col>
      <xdr:colOff>609600</xdr:colOff>
      <xdr:row>43</xdr:row>
      <xdr:rowOff>20574</xdr:rowOff>
    </xdr:to>
    <xdr:sp macro="" textlink="">
      <xdr:nvSpPr>
        <xdr:cNvPr id="396" name="円/楕円 395"/>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62501</xdr:rowOff>
    </xdr:from>
    <xdr:ext cx="762000" cy="259045"/>
    <xdr:sp macro="" textlink="">
      <xdr:nvSpPr>
        <xdr:cNvPr id="397"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56642</xdr:rowOff>
    </xdr:from>
    <xdr:to>
      <xdr:col>23</xdr:col>
      <xdr:colOff>457200</xdr:colOff>
      <xdr:row>42</xdr:row>
      <xdr:rowOff>158242</xdr:rowOff>
    </xdr:to>
    <xdr:sp macro="" textlink="">
      <xdr:nvSpPr>
        <xdr:cNvPr id="398" name="円/楕円 397"/>
        <xdr:cNvSpPr/>
      </xdr:nvSpPr>
      <xdr:spPr>
        <a:xfrm>
          <a:off x="16129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143019</xdr:rowOff>
    </xdr:from>
    <xdr:ext cx="736600" cy="259045"/>
    <xdr:sp macro="" textlink="">
      <xdr:nvSpPr>
        <xdr:cNvPr id="399" name="テキスト ボックス 398"/>
        <xdr:cNvSpPr txBox="1"/>
      </xdr:nvSpPr>
      <xdr:spPr>
        <a:xfrm>
          <a:off x="15798800" y="734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37338</xdr:rowOff>
    </xdr:from>
    <xdr:to>
      <xdr:col>22</xdr:col>
      <xdr:colOff>254000</xdr:colOff>
      <xdr:row>42</xdr:row>
      <xdr:rowOff>138938</xdr:rowOff>
    </xdr:to>
    <xdr:sp macro="" textlink="">
      <xdr:nvSpPr>
        <xdr:cNvPr id="400" name="円/楕円 399"/>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149115</xdr:rowOff>
    </xdr:from>
    <xdr:ext cx="762000" cy="259045"/>
    <xdr:sp macro="" textlink="">
      <xdr:nvSpPr>
        <xdr:cNvPr id="401" name="テキスト ボックス 400"/>
        <xdr:cNvSpPr txBox="1"/>
      </xdr:nvSpPr>
      <xdr:spPr>
        <a:xfrm>
          <a:off x="14909800" y="700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27686</xdr:rowOff>
    </xdr:from>
    <xdr:to>
      <xdr:col>21</xdr:col>
      <xdr:colOff>50800</xdr:colOff>
      <xdr:row>42</xdr:row>
      <xdr:rowOff>129286</xdr:rowOff>
    </xdr:to>
    <xdr:sp macro="" textlink="">
      <xdr:nvSpPr>
        <xdr:cNvPr id="402" name="円/楕円 401"/>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139463</xdr:rowOff>
    </xdr:from>
    <xdr:ext cx="762000" cy="259045"/>
    <xdr:sp macro="" textlink="">
      <xdr:nvSpPr>
        <xdr:cNvPr id="403" name="テキスト ボックス 402"/>
        <xdr:cNvSpPr txBox="1"/>
      </xdr:nvSpPr>
      <xdr:spPr>
        <a:xfrm>
          <a:off x="14020800" y="699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04" name="円/楕円 403"/>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405" name="テキスト ボックス 404"/>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年度末では、障害者支援施設の民営化による退職手当負担見込額の減、平成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以降はこれまでの病院事業を診療所化したことにより増加したが、地方債現在高等減、充当可能基金増によって、将来負担比率は負数が向上していることから、引き続き、有利な地方債発行を優先させ、各種基金への積み立て、定員管理の適正化等により、将来負担の健全性維持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9"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7" name="フローチャート : 判断 446"/>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8" name="テキスト ボックス 447"/>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2,553
2,533
574.27
6,097,472
5,929,450
155,358
3,171,732
4,997,425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定員管理の適正化による採用抑制により、人件費に充当される経常一般財源は類似団体平均値を下回る状況にあり、近年の普通交付税等経常一般財源増額によって比率は改善傾向にある。</a:t>
          </a:r>
        </a:p>
        <a:p>
          <a:r>
            <a:rPr kumimoji="1" lang="ja-JP" altLang="en-US" sz="1100">
              <a:latin typeface="ＭＳ Ｐゴシック"/>
            </a:rPr>
            <a:t>　しかしながら、これまで公営企業会計で運営してきた診療施設が平成</a:t>
          </a:r>
          <a:r>
            <a:rPr kumimoji="1" lang="en-US" altLang="ja-JP" sz="1100">
              <a:latin typeface="ＭＳ Ｐゴシック"/>
            </a:rPr>
            <a:t>23</a:t>
          </a:r>
          <a:r>
            <a:rPr kumimoji="1" lang="ja-JP" altLang="en-US" sz="1100">
              <a:latin typeface="ＭＳ Ｐゴシック"/>
            </a:rPr>
            <a:t>年</a:t>
          </a:r>
          <a:r>
            <a:rPr kumimoji="1" lang="en-US" altLang="ja-JP" sz="1100">
              <a:latin typeface="ＭＳ Ｐゴシック"/>
            </a:rPr>
            <a:t>10</a:t>
          </a:r>
          <a:r>
            <a:rPr kumimoji="1" lang="ja-JP" altLang="en-US" sz="1100">
              <a:latin typeface="ＭＳ Ｐゴシック"/>
            </a:rPr>
            <a:t>月以降普通会計化されたことに伴い、診療所人件費一般財源ベースで</a:t>
          </a:r>
          <a:r>
            <a:rPr kumimoji="1" lang="en-US" altLang="ja-JP" sz="1100">
              <a:latin typeface="ＭＳ Ｐゴシック"/>
            </a:rPr>
            <a:t>1.4</a:t>
          </a:r>
          <a:r>
            <a:rPr kumimoji="1" lang="ja-JP" altLang="en-US" sz="1100">
              <a:latin typeface="ＭＳ Ｐゴシック"/>
            </a:rPr>
            <a:t>ポイントの数値悪化を招いている。</a:t>
          </a:r>
        </a:p>
        <a:p>
          <a:r>
            <a:rPr kumimoji="1" lang="ja-JP" altLang="en-US" sz="1100">
              <a:latin typeface="ＭＳ Ｐゴシック"/>
            </a:rPr>
            <a:t>　また、近年の職員大量採用に伴う昇給等による数値悪化も想定されることから、引き続き職員適正配置等により適切な水準の維持向上に努める</a:t>
          </a:r>
          <a:r>
            <a:rPr kumimoji="1" lang="ja-JP" altLang="en-US" sz="1200">
              <a:latin typeface="ＭＳ Ｐゴシック"/>
            </a:rPr>
            <a:t>。</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161290</xdr:rowOff>
    </xdr:from>
    <xdr:to>
      <xdr:col>7</xdr:col>
      <xdr:colOff>15875</xdr:colOff>
      <xdr:row>35</xdr:row>
      <xdr:rowOff>12700</xdr:rowOff>
    </xdr:to>
    <xdr:cxnSp macro="">
      <xdr:nvCxnSpPr>
        <xdr:cNvPr id="65" name="直線コネクタ 64"/>
        <xdr:cNvCxnSpPr/>
      </xdr:nvCxnSpPr>
      <xdr:spPr>
        <a:xfrm flipV="1">
          <a:off x="3987800" y="59905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12700</xdr:rowOff>
    </xdr:from>
    <xdr:to>
      <xdr:col>5</xdr:col>
      <xdr:colOff>549275</xdr:colOff>
      <xdr:row>35</xdr:row>
      <xdr:rowOff>66040</xdr:rowOff>
    </xdr:to>
    <xdr:cxnSp macro="">
      <xdr:nvCxnSpPr>
        <xdr:cNvPr id="68" name="直線コネクタ 67"/>
        <xdr:cNvCxnSpPr/>
      </xdr:nvCxnSpPr>
      <xdr:spPr>
        <a:xfrm flipV="1">
          <a:off x="3098800" y="60134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12700</xdr:rowOff>
    </xdr:from>
    <xdr:to>
      <xdr:col>4</xdr:col>
      <xdr:colOff>346075</xdr:colOff>
      <xdr:row>35</xdr:row>
      <xdr:rowOff>66040</xdr:rowOff>
    </xdr:to>
    <xdr:cxnSp macro="">
      <xdr:nvCxnSpPr>
        <xdr:cNvPr id="71" name="直線コネクタ 70"/>
        <xdr:cNvCxnSpPr/>
      </xdr:nvCxnSpPr>
      <xdr:spPr>
        <a:xfrm>
          <a:off x="2209800" y="60134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12700</xdr:rowOff>
    </xdr:from>
    <xdr:to>
      <xdr:col>3</xdr:col>
      <xdr:colOff>142875</xdr:colOff>
      <xdr:row>35</xdr:row>
      <xdr:rowOff>66040</xdr:rowOff>
    </xdr:to>
    <xdr:cxnSp macro="">
      <xdr:nvCxnSpPr>
        <xdr:cNvPr id="74" name="直線コネクタ 73"/>
        <xdr:cNvCxnSpPr/>
      </xdr:nvCxnSpPr>
      <xdr:spPr>
        <a:xfrm flipV="1">
          <a:off x="1320800" y="60134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110490</xdr:rowOff>
    </xdr:from>
    <xdr:to>
      <xdr:col>7</xdr:col>
      <xdr:colOff>66675</xdr:colOff>
      <xdr:row>35</xdr:row>
      <xdr:rowOff>40640</xdr:rowOff>
    </xdr:to>
    <xdr:sp macro="" textlink="">
      <xdr:nvSpPr>
        <xdr:cNvPr id="84" name="円/楕円 83"/>
        <xdr:cNvSpPr/>
      </xdr:nvSpPr>
      <xdr:spPr>
        <a:xfrm>
          <a:off x="47752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127017</xdr:rowOff>
    </xdr:from>
    <xdr:ext cx="762000" cy="259045"/>
    <xdr:sp macro="" textlink="">
      <xdr:nvSpPr>
        <xdr:cNvPr id="85" name="人件費該当値テキスト"/>
        <xdr:cNvSpPr txBox="1"/>
      </xdr:nvSpPr>
      <xdr:spPr>
        <a:xfrm>
          <a:off x="49149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133350</xdr:rowOff>
    </xdr:from>
    <xdr:to>
      <xdr:col>5</xdr:col>
      <xdr:colOff>600075</xdr:colOff>
      <xdr:row>35</xdr:row>
      <xdr:rowOff>63500</xdr:rowOff>
    </xdr:to>
    <xdr:sp macro="" textlink="">
      <xdr:nvSpPr>
        <xdr:cNvPr id="86" name="円/楕円 85"/>
        <xdr:cNvSpPr/>
      </xdr:nvSpPr>
      <xdr:spPr>
        <a:xfrm>
          <a:off x="3937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73677</xdr:rowOff>
    </xdr:from>
    <xdr:ext cx="736600" cy="259045"/>
    <xdr:sp macro="" textlink="">
      <xdr:nvSpPr>
        <xdr:cNvPr id="87" name="テキスト ボックス 86"/>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15240</xdr:rowOff>
    </xdr:from>
    <xdr:to>
      <xdr:col>4</xdr:col>
      <xdr:colOff>396875</xdr:colOff>
      <xdr:row>35</xdr:row>
      <xdr:rowOff>116840</xdr:rowOff>
    </xdr:to>
    <xdr:sp macro="" textlink="">
      <xdr:nvSpPr>
        <xdr:cNvPr id="88" name="円/楕円 87"/>
        <xdr:cNvSpPr/>
      </xdr:nvSpPr>
      <xdr:spPr>
        <a:xfrm>
          <a:off x="3048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127017</xdr:rowOff>
    </xdr:from>
    <xdr:ext cx="762000" cy="259045"/>
    <xdr:sp macro="" textlink="">
      <xdr:nvSpPr>
        <xdr:cNvPr id="89" name="テキスト ボックス 88"/>
        <xdr:cNvSpPr txBox="1"/>
      </xdr:nvSpPr>
      <xdr:spPr>
        <a:xfrm>
          <a:off x="2717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133350</xdr:rowOff>
    </xdr:from>
    <xdr:to>
      <xdr:col>3</xdr:col>
      <xdr:colOff>193675</xdr:colOff>
      <xdr:row>35</xdr:row>
      <xdr:rowOff>63500</xdr:rowOff>
    </xdr:to>
    <xdr:sp macro="" textlink="">
      <xdr:nvSpPr>
        <xdr:cNvPr id="90" name="円/楕円 89"/>
        <xdr:cNvSpPr/>
      </xdr:nvSpPr>
      <xdr:spPr>
        <a:xfrm>
          <a:off x="2159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73677</xdr:rowOff>
    </xdr:from>
    <xdr:ext cx="762000" cy="259045"/>
    <xdr:sp macro="" textlink="">
      <xdr:nvSpPr>
        <xdr:cNvPr id="91" name="テキスト ボックス 90"/>
        <xdr:cNvSpPr txBox="1"/>
      </xdr:nvSpPr>
      <xdr:spPr>
        <a:xfrm>
          <a:off x="1828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15240</xdr:rowOff>
    </xdr:from>
    <xdr:to>
      <xdr:col>1</xdr:col>
      <xdr:colOff>676275</xdr:colOff>
      <xdr:row>35</xdr:row>
      <xdr:rowOff>116840</xdr:rowOff>
    </xdr:to>
    <xdr:sp macro="" textlink="">
      <xdr:nvSpPr>
        <xdr:cNvPr id="92" name="円/楕円 91"/>
        <xdr:cNvSpPr/>
      </xdr:nvSpPr>
      <xdr:spPr>
        <a:xfrm>
          <a:off x="1270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127017</xdr:rowOff>
    </xdr:from>
    <xdr:ext cx="762000" cy="259045"/>
    <xdr:sp macro="" textlink="">
      <xdr:nvSpPr>
        <xdr:cNvPr id="93" name="テキスト ボックス 92"/>
        <xdr:cNvSpPr txBox="1"/>
      </xdr:nvSpPr>
      <xdr:spPr>
        <a:xfrm>
          <a:off x="939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類似団体平均値と同程度の数値であるが、平成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月に普通会計化された診療施設経費が、物件費に係る経常収支比率（</a:t>
          </a:r>
          <a:r>
            <a:rPr kumimoji="1" lang="en-US" altLang="ja-JP" sz="1300">
              <a:latin typeface="ＭＳ Ｐゴシック"/>
            </a:rPr>
            <a:t>2.3</a:t>
          </a:r>
          <a:r>
            <a:rPr kumimoji="1" lang="ja-JP" altLang="en-US" sz="1300">
              <a:latin typeface="ＭＳ Ｐゴシック"/>
            </a:rPr>
            <a:t>％増）上昇要因となっているため、これらを除くと類似団体平均値を</a:t>
          </a:r>
          <a:r>
            <a:rPr kumimoji="1" lang="en-US" altLang="ja-JP" sz="1300">
              <a:latin typeface="ＭＳ Ｐゴシック"/>
            </a:rPr>
            <a:t>2.7</a:t>
          </a:r>
          <a:r>
            <a:rPr kumimoji="1" lang="ja-JP" altLang="en-US" sz="1300">
              <a:latin typeface="ＭＳ Ｐゴシック"/>
            </a:rPr>
            <a:t>ポイント下回る水準となる。</a:t>
          </a:r>
        </a:p>
        <a:p>
          <a:r>
            <a:rPr kumimoji="1" lang="ja-JP" altLang="en-US" sz="1300">
              <a:latin typeface="ＭＳ Ｐゴシック"/>
            </a:rPr>
            <a:t>　また、寒冷地特有の燃料費等も超過要因と思量される。</a:t>
          </a:r>
        </a:p>
        <a:p>
          <a:r>
            <a:rPr kumimoji="1" lang="ja-JP" altLang="en-US" sz="1300">
              <a:latin typeface="ＭＳ Ｐゴシック"/>
            </a:rPr>
            <a:t>　今度も、最低限の管理経費等を見極め経費節減に努めたい。</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42418</xdr:rowOff>
    </xdr:from>
    <xdr:to>
      <xdr:col>24</xdr:col>
      <xdr:colOff>31750</xdr:colOff>
      <xdr:row>17</xdr:row>
      <xdr:rowOff>69850</xdr:rowOff>
    </xdr:to>
    <xdr:cxnSp macro="">
      <xdr:nvCxnSpPr>
        <xdr:cNvPr id="124" name="直線コネクタ 123"/>
        <xdr:cNvCxnSpPr/>
      </xdr:nvCxnSpPr>
      <xdr:spPr>
        <a:xfrm>
          <a:off x="15671800" y="2957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42418</xdr:rowOff>
    </xdr:from>
    <xdr:to>
      <xdr:col>22</xdr:col>
      <xdr:colOff>565150</xdr:colOff>
      <xdr:row>17</xdr:row>
      <xdr:rowOff>143002</xdr:rowOff>
    </xdr:to>
    <xdr:cxnSp macro="">
      <xdr:nvCxnSpPr>
        <xdr:cNvPr id="127" name="直線コネクタ 126"/>
        <xdr:cNvCxnSpPr/>
      </xdr:nvCxnSpPr>
      <xdr:spPr>
        <a:xfrm flipV="1">
          <a:off x="14782800" y="2957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143002</xdr:rowOff>
    </xdr:to>
    <xdr:cxnSp macro="">
      <xdr:nvCxnSpPr>
        <xdr:cNvPr id="130" name="直線コネクタ 129"/>
        <xdr:cNvCxnSpPr/>
      </xdr:nvCxnSpPr>
      <xdr:spPr>
        <a:xfrm>
          <a:off x="13893800" y="2984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18</xdr:row>
      <xdr:rowOff>8128</xdr:rowOff>
    </xdr:to>
    <xdr:cxnSp macro="">
      <xdr:nvCxnSpPr>
        <xdr:cNvPr id="133" name="直線コネクタ 132"/>
        <xdr:cNvCxnSpPr/>
      </xdr:nvCxnSpPr>
      <xdr:spPr>
        <a:xfrm flipV="1">
          <a:off x="13004800" y="29845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3" name="円/楕円 142"/>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4"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163068</xdr:rowOff>
    </xdr:from>
    <xdr:to>
      <xdr:col>22</xdr:col>
      <xdr:colOff>615950</xdr:colOff>
      <xdr:row>17</xdr:row>
      <xdr:rowOff>93218</xdr:rowOff>
    </xdr:to>
    <xdr:sp macro="" textlink="">
      <xdr:nvSpPr>
        <xdr:cNvPr id="145" name="円/楕円 144"/>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103395</xdr:rowOff>
    </xdr:from>
    <xdr:ext cx="736600" cy="259045"/>
    <xdr:sp macro="" textlink="">
      <xdr:nvSpPr>
        <xdr:cNvPr id="146" name="テキスト ボックス 145"/>
        <xdr:cNvSpPr txBox="1"/>
      </xdr:nvSpPr>
      <xdr:spPr>
        <a:xfrm>
          <a:off x="15290800" y="267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92202</xdr:rowOff>
    </xdr:from>
    <xdr:to>
      <xdr:col>21</xdr:col>
      <xdr:colOff>412750</xdr:colOff>
      <xdr:row>18</xdr:row>
      <xdr:rowOff>22352</xdr:rowOff>
    </xdr:to>
    <xdr:sp macro="" textlink="">
      <xdr:nvSpPr>
        <xdr:cNvPr id="147" name="円/楕円 146"/>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7129</xdr:rowOff>
    </xdr:from>
    <xdr:ext cx="762000" cy="259045"/>
    <xdr:sp macro="" textlink="">
      <xdr:nvSpPr>
        <xdr:cNvPr id="148" name="テキスト ボックス 147"/>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49" name="円/楕円 148"/>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0" name="テキスト ボックス 14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128778</xdr:rowOff>
    </xdr:from>
    <xdr:to>
      <xdr:col>19</xdr:col>
      <xdr:colOff>6350</xdr:colOff>
      <xdr:row>18</xdr:row>
      <xdr:rowOff>58928</xdr:rowOff>
    </xdr:to>
    <xdr:sp macro="" textlink="">
      <xdr:nvSpPr>
        <xdr:cNvPr id="151" name="円/楕円 150"/>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43705</xdr:rowOff>
    </xdr:from>
    <xdr:ext cx="762000" cy="259045"/>
    <xdr:sp macro="" textlink="">
      <xdr:nvSpPr>
        <xdr:cNvPr id="152" name="テキスト ボックス 151"/>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近年の町独自福祉施策の展開や職員児童手当等の性質変更により数値の上昇が見られるが、全般的に福祉施策支援対象者が少ないことが類似団体平均値を下回る要因と思量される。</a:t>
          </a:r>
        </a:p>
        <a:p>
          <a:r>
            <a:rPr kumimoji="1" lang="ja-JP" altLang="en-US" sz="1300">
              <a:latin typeface="ＭＳ Ｐゴシック"/>
            </a:rPr>
            <a:t>　しかしながら、町内更生施設が障害諸施策変革により費用負担発生の可能性（居住地特例等）があるため、今後は比率上昇も想定される。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53</xdr:row>
      <xdr:rowOff>102507</xdr:rowOff>
    </xdr:to>
    <xdr:cxnSp macro="">
      <xdr:nvCxnSpPr>
        <xdr:cNvPr id="186" name="直線コネクタ 185"/>
        <xdr:cNvCxnSpPr/>
      </xdr:nvCxnSpPr>
      <xdr:spPr>
        <a:xfrm>
          <a:off x="3987800" y="91730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86178</xdr:rowOff>
    </xdr:to>
    <xdr:cxnSp macro="">
      <xdr:nvCxnSpPr>
        <xdr:cNvPr id="189" name="直線コネクタ 188"/>
        <xdr:cNvCxnSpPr/>
      </xdr:nvCxnSpPr>
      <xdr:spPr>
        <a:xfrm>
          <a:off x="3098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69850</xdr:rowOff>
    </xdr:to>
    <xdr:cxnSp macro="">
      <xdr:nvCxnSpPr>
        <xdr:cNvPr id="192" name="直線コネクタ 191"/>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69850</xdr:rowOff>
    </xdr:to>
    <xdr:cxnSp macro="">
      <xdr:nvCxnSpPr>
        <xdr:cNvPr id="195" name="直線コネクタ 194"/>
        <xdr:cNvCxnSpPr/>
      </xdr:nvCxnSpPr>
      <xdr:spPr>
        <a:xfrm>
          <a:off x="1320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5" name="円/楕円 204"/>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06"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35378</xdr:rowOff>
    </xdr:from>
    <xdr:to>
      <xdr:col>5</xdr:col>
      <xdr:colOff>600075</xdr:colOff>
      <xdr:row>53</xdr:row>
      <xdr:rowOff>136978</xdr:rowOff>
    </xdr:to>
    <xdr:sp macro="" textlink="">
      <xdr:nvSpPr>
        <xdr:cNvPr id="207" name="円/楕円 206"/>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147155</xdr:rowOff>
    </xdr:from>
    <xdr:ext cx="736600" cy="259045"/>
    <xdr:sp macro="" textlink="">
      <xdr:nvSpPr>
        <xdr:cNvPr id="208" name="テキスト ボックス 207"/>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09" name="円/楕円 208"/>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0" name="テキスト ボックス 209"/>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1" name="円/楕円 210"/>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2" name="テキスト ボックス 211"/>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3" name="円/楕円 212"/>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4" name="テキスト ボックス 213"/>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24</a:t>
          </a:r>
          <a:r>
            <a:rPr kumimoji="1" lang="ja-JP" altLang="en-US" sz="1100">
              <a:latin typeface="ＭＳ Ｐゴシック"/>
            </a:rPr>
            <a:t>年度と比較すると、平成</a:t>
          </a:r>
          <a:r>
            <a:rPr kumimoji="1" lang="en-US" altLang="ja-JP" sz="1100">
              <a:latin typeface="ＭＳ Ｐゴシック"/>
            </a:rPr>
            <a:t>25</a:t>
          </a:r>
          <a:r>
            <a:rPr kumimoji="1" lang="ja-JP" altLang="en-US" sz="1100">
              <a:latin typeface="ＭＳ Ｐゴシック"/>
            </a:rPr>
            <a:t>年度では少雪による除排雪経費（維持補修費）が減少したが、経常繰出金が増加したことにより、数値が悪化傾向にある。</a:t>
          </a:r>
        </a:p>
        <a:p>
          <a:r>
            <a:rPr kumimoji="1" lang="ja-JP" altLang="en-US" sz="1100">
              <a:latin typeface="ＭＳ Ｐゴシック"/>
            </a:rPr>
            <a:t>　しかしながら、積雪地域特有の除雪関連経費については、年毎に変動の大きな経費であり、降雪状況によっては大幅な比率増減が想定される。</a:t>
          </a:r>
        </a:p>
        <a:p>
          <a:r>
            <a:rPr kumimoji="1" lang="ja-JP" altLang="en-US" sz="1100">
              <a:latin typeface="ＭＳ Ｐゴシック"/>
            </a:rPr>
            <a:t>　さらに、公共施設等の老朽化に伴う維持補修経費の増嵩も懸念材料であることから、料金収入等の適正化等による経費抑制の可能な部分について、更なる削減を目指したい。</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33274</xdr:rowOff>
    </xdr:from>
    <xdr:to>
      <xdr:col>24</xdr:col>
      <xdr:colOff>31750</xdr:colOff>
      <xdr:row>55</xdr:row>
      <xdr:rowOff>42418</xdr:rowOff>
    </xdr:to>
    <xdr:cxnSp macro="">
      <xdr:nvCxnSpPr>
        <xdr:cNvPr id="244" name="直線コネクタ 243"/>
        <xdr:cNvCxnSpPr/>
      </xdr:nvCxnSpPr>
      <xdr:spPr>
        <a:xfrm>
          <a:off x="15671800" y="94630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33274</xdr:rowOff>
    </xdr:from>
    <xdr:to>
      <xdr:col>22</xdr:col>
      <xdr:colOff>565150</xdr:colOff>
      <xdr:row>55</xdr:row>
      <xdr:rowOff>78994</xdr:rowOff>
    </xdr:to>
    <xdr:cxnSp macro="">
      <xdr:nvCxnSpPr>
        <xdr:cNvPr id="247" name="直線コネクタ 246"/>
        <xdr:cNvCxnSpPr/>
      </xdr:nvCxnSpPr>
      <xdr:spPr>
        <a:xfrm flipV="1">
          <a:off x="14782800" y="9463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56134</xdr:rowOff>
    </xdr:from>
    <xdr:to>
      <xdr:col>21</xdr:col>
      <xdr:colOff>361950</xdr:colOff>
      <xdr:row>55</xdr:row>
      <xdr:rowOff>78994</xdr:rowOff>
    </xdr:to>
    <xdr:cxnSp macro="">
      <xdr:nvCxnSpPr>
        <xdr:cNvPr id="250" name="直線コネクタ 249"/>
        <xdr:cNvCxnSpPr/>
      </xdr:nvCxnSpPr>
      <xdr:spPr>
        <a:xfrm>
          <a:off x="13893800" y="9485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56134</xdr:rowOff>
    </xdr:from>
    <xdr:to>
      <xdr:col>20</xdr:col>
      <xdr:colOff>158750</xdr:colOff>
      <xdr:row>56</xdr:row>
      <xdr:rowOff>49276</xdr:rowOff>
    </xdr:to>
    <xdr:cxnSp macro="">
      <xdr:nvCxnSpPr>
        <xdr:cNvPr id="253" name="直線コネクタ 252"/>
        <xdr:cNvCxnSpPr/>
      </xdr:nvCxnSpPr>
      <xdr:spPr>
        <a:xfrm flipV="1">
          <a:off x="13004800" y="94858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163068</xdr:rowOff>
    </xdr:from>
    <xdr:to>
      <xdr:col>24</xdr:col>
      <xdr:colOff>82550</xdr:colOff>
      <xdr:row>55</xdr:row>
      <xdr:rowOff>93218</xdr:rowOff>
    </xdr:to>
    <xdr:sp macro="" textlink="">
      <xdr:nvSpPr>
        <xdr:cNvPr id="263" name="円/楕円 262"/>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8145</xdr:rowOff>
    </xdr:from>
    <xdr:ext cx="762000" cy="259045"/>
    <xdr:sp macro="" textlink="">
      <xdr:nvSpPr>
        <xdr:cNvPr id="264" name="その他該当値テキスト"/>
        <xdr:cNvSpPr txBox="1"/>
      </xdr:nvSpPr>
      <xdr:spPr>
        <a:xfrm>
          <a:off x="16598900" y="926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153924</xdr:rowOff>
    </xdr:from>
    <xdr:to>
      <xdr:col>22</xdr:col>
      <xdr:colOff>615950</xdr:colOff>
      <xdr:row>55</xdr:row>
      <xdr:rowOff>84074</xdr:rowOff>
    </xdr:to>
    <xdr:sp macro="" textlink="">
      <xdr:nvSpPr>
        <xdr:cNvPr id="265" name="円/楕円 264"/>
        <xdr:cNvSpPr/>
      </xdr:nvSpPr>
      <xdr:spPr>
        <a:xfrm>
          <a:off x="15621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94251</xdr:rowOff>
    </xdr:from>
    <xdr:ext cx="736600" cy="259045"/>
    <xdr:sp macro="" textlink="">
      <xdr:nvSpPr>
        <xdr:cNvPr id="266" name="テキスト ボックス 265"/>
        <xdr:cNvSpPr txBox="1"/>
      </xdr:nvSpPr>
      <xdr:spPr>
        <a:xfrm>
          <a:off x="15290800" y="918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28194</xdr:rowOff>
    </xdr:from>
    <xdr:to>
      <xdr:col>21</xdr:col>
      <xdr:colOff>412750</xdr:colOff>
      <xdr:row>55</xdr:row>
      <xdr:rowOff>129794</xdr:rowOff>
    </xdr:to>
    <xdr:sp macro="" textlink="">
      <xdr:nvSpPr>
        <xdr:cNvPr id="267" name="円/楕円 266"/>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139971</xdr:rowOff>
    </xdr:from>
    <xdr:ext cx="762000" cy="259045"/>
    <xdr:sp macro="" textlink="">
      <xdr:nvSpPr>
        <xdr:cNvPr id="268" name="テキスト ボックス 267"/>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5334</xdr:rowOff>
    </xdr:from>
    <xdr:to>
      <xdr:col>20</xdr:col>
      <xdr:colOff>209550</xdr:colOff>
      <xdr:row>55</xdr:row>
      <xdr:rowOff>106934</xdr:rowOff>
    </xdr:to>
    <xdr:sp macro="" textlink="">
      <xdr:nvSpPr>
        <xdr:cNvPr id="269" name="円/楕円 268"/>
        <xdr:cNvSpPr/>
      </xdr:nvSpPr>
      <xdr:spPr>
        <a:xfrm>
          <a:off x="13843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117111</xdr:rowOff>
    </xdr:from>
    <xdr:ext cx="762000" cy="259045"/>
    <xdr:sp macro="" textlink="">
      <xdr:nvSpPr>
        <xdr:cNvPr id="270" name="テキスト ボックス 269"/>
        <xdr:cNvSpPr txBox="1"/>
      </xdr:nvSpPr>
      <xdr:spPr>
        <a:xfrm>
          <a:off x="13512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71" name="円/楕円 270"/>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84853</xdr:rowOff>
    </xdr:from>
    <xdr:ext cx="762000" cy="259045"/>
    <xdr:sp macro="" textlink="">
      <xdr:nvSpPr>
        <xdr:cNvPr id="272" name="テキスト ボックス 271"/>
        <xdr:cNvSpPr txBox="1"/>
      </xdr:nvSpPr>
      <xdr:spPr>
        <a:xfrm>
          <a:off x="12623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広域ごみ処理・消防経費負担等（</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1</a:t>
          </a:r>
          <a:r>
            <a:rPr kumimoji="1" lang="ja-JP" altLang="en-US" sz="1300">
              <a:latin typeface="ＭＳ Ｐゴシック"/>
            </a:rPr>
            <a:t>千万円）が主な内訳であるが、平成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月以降、町立病院の診療所化により補助費等の経常経費が削減され数値が改善している。</a:t>
          </a: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年度以降は、診療施設が通年ベースでの算定となるため、さらに数値が改善されているものと思量する。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83566</xdr:rowOff>
    </xdr:from>
    <xdr:to>
      <xdr:col>24</xdr:col>
      <xdr:colOff>31750</xdr:colOff>
      <xdr:row>35</xdr:row>
      <xdr:rowOff>88138</xdr:rowOff>
    </xdr:to>
    <xdr:cxnSp macro="">
      <xdr:nvCxnSpPr>
        <xdr:cNvPr id="302" name="直線コネクタ 301"/>
        <xdr:cNvCxnSpPr/>
      </xdr:nvCxnSpPr>
      <xdr:spPr>
        <a:xfrm flipV="1">
          <a:off x="15671800" y="6084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36</xdr:row>
      <xdr:rowOff>90424</xdr:rowOff>
    </xdr:to>
    <xdr:cxnSp macro="">
      <xdr:nvCxnSpPr>
        <xdr:cNvPr id="305" name="直線コネクタ 304"/>
        <xdr:cNvCxnSpPr/>
      </xdr:nvCxnSpPr>
      <xdr:spPr>
        <a:xfrm flipV="1">
          <a:off x="14782800" y="60888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127000</xdr:rowOff>
    </xdr:to>
    <xdr:cxnSp macro="">
      <xdr:nvCxnSpPr>
        <xdr:cNvPr id="308" name="直線コネクタ 307"/>
        <xdr:cNvCxnSpPr/>
      </xdr:nvCxnSpPr>
      <xdr:spPr>
        <a:xfrm flipV="1">
          <a:off x="13893800" y="6262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127000</xdr:rowOff>
    </xdr:to>
    <xdr:cxnSp macro="">
      <xdr:nvCxnSpPr>
        <xdr:cNvPr id="311" name="直線コネクタ 310"/>
        <xdr:cNvCxnSpPr/>
      </xdr:nvCxnSpPr>
      <xdr:spPr>
        <a:xfrm>
          <a:off x="13004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32766</xdr:rowOff>
    </xdr:from>
    <xdr:to>
      <xdr:col>24</xdr:col>
      <xdr:colOff>82550</xdr:colOff>
      <xdr:row>35</xdr:row>
      <xdr:rowOff>134366</xdr:rowOff>
    </xdr:to>
    <xdr:sp macro="" textlink="">
      <xdr:nvSpPr>
        <xdr:cNvPr id="321" name="円/楕円 320"/>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49293</xdr:rowOff>
    </xdr:from>
    <xdr:ext cx="762000" cy="259045"/>
    <xdr:sp macro="" textlink="">
      <xdr:nvSpPr>
        <xdr:cNvPr id="322"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23" name="円/楕円 322"/>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24" name="テキスト ボックス 323"/>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5" name="円/楕円 324"/>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6" name="テキスト ボックス 325"/>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27" name="円/楕円 32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8" name="テキスト ボックス 327"/>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9" name="円/楕円 328"/>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30" name="テキスト ボックス 329"/>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平成</a:t>
          </a:r>
          <a:r>
            <a:rPr kumimoji="1" lang="en-US" altLang="ja-JP" sz="1000">
              <a:latin typeface="ＭＳ Ｐゴシック"/>
            </a:rPr>
            <a:t>22</a:t>
          </a:r>
          <a:r>
            <a:rPr kumimoji="1" lang="ja-JP" altLang="en-US" sz="1000">
              <a:latin typeface="ＭＳ Ｐゴシック"/>
            </a:rPr>
            <a:t>年度までは、一般公共事業債、義務教育施設整備事業債等の高利債の償還完了により、公債費支出が抑制され類似団体平均値を下回る傾向にあったが、平成</a:t>
          </a:r>
          <a:r>
            <a:rPr kumimoji="1" lang="en-US" altLang="ja-JP" sz="1000">
              <a:latin typeface="ＭＳ Ｐゴシック"/>
            </a:rPr>
            <a:t>23</a:t>
          </a:r>
          <a:r>
            <a:rPr kumimoji="1" lang="ja-JP" altLang="en-US" sz="1000">
              <a:latin typeface="ＭＳ Ｐゴシック"/>
            </a:rPr>
            <a:t>年度以降は近年の大規模な普通建設事業実施に係る地方債元金償還が始まった。</a:t>
          </a:r>
        </a:p>
        <a:p>
          <a:r>
            <a:rPr kumimoji="1" lang="ja-JP" altLang="en-US" sz="1000">
              <a:latin typeface="ＭＳ Ｐゴシック"/>
            </a:rPr>
            <a:t>　また、平成</a:t>
          </a:r>
          <a:r>
            <a:rPr kumimoji="1" lang="en-US" altLang="ja-JP" sz="1000">
              <a:latin typeface="ＭＳ Ｐゴシック"/>
            </a:rPr>
            <a:t>25</a:t>
          </a:r>
          <a:r>
            <a:rPr kumimoji="1" lang="ja-JP" altLang="en-US" sz="1000">
              <a:latin typeface="ＭＳ Ｐゴシック"/>
            </a:rPr>
            <a:t>年度以降も大規模な普通建設事業に係る多額の地方債発行が続くため、当分の間、大幅な比率上昇傾向が続くものと予想される。</a:t>
          </a:r>
        </a:p>
        <a:p>
          <a:r>
            <a:rPr kumimoji="1" lang="ja-JP" altLang="en-US" sz="1000">
              <a:latin typeface="ＭＳ Ｐゴシック"/>
            </a:rPr>
            <a:t>　これは、利率見直し方式に伴う中期的スパンでの長期金利上昇リスクを回避するため意図的に償還年数を圧縮した結果のため数値上昇は折込済みであり、かつ、普通交付税公債費算入となる有利な地方債が多くを占め経常一般財源を確保できるため、それほど懸念すべき状況ではないと思量す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108713</xdr:rowOff>
    </xdr:to>
    <xdr:cxnSp macro="">
      <xdr:nvCxnSpPr>
        <xdr:cNvPr id="361" name="直線コネクタ 360"/>
        <xdr:cNvCxnSpPr/>
      </xdr:nvCxnSpPr>
      <xdr:spPr>
        <a:xfrm>
          <a:off x="3987800" y="13353796"/>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77</xdr:row>
      <xdr:rowOff>152146</xdr:rowOff>
    </xdr:to>
    <xdr:cxnSp macro="">
      <xdr:nvCxnSpPr>
        <xdr:cNvPr id="364" name="直線コネクタ 363"/>
        <xdr:cNvCxnSpPr/>
      </xdr:nvCxnSpPr>
      <xdr:spPr>
        <a:xfrm>
          <a:off x="3098800" y="13298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56134</xdr:rowOff>
    </xdr:from>
    <xdr:to>
      <xdr:col>4</xdr:col>
      <xdr:colOff>346075</xdr:colOff>
      <xdr:row>77</xdr:row>
      <xdr:rowOff>97282</xdr:rowOff>
    </xdr:to>
    <xdr:cxnSp macro="">
      <xdr:nvCxnSpPr>
        <xdr:cNvPr id="367" name="直線コネクタ 366"/>
        <xdr:cNvCxnSpPr/>
      </xdr:nvCxnSpPr>
      <xdr:spPr>
        <a:xfrm>
          <a:off x="2209800" y="12914884"/>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56134</xdr:rowOff>
    </xdr:from>
    <xdr:to>
      <xdr:col>3</xdr:col>
      <xdr:colOff>142875</xdr:colOff>
      <xdr:row>75</xdr:row>
      <xdr:rowOff>115570</xdr:rowOff>
    </xdr:to>
    <xdr:cxnSp macro="">
      <xdr:nvCxnSpPr>
        <xdr:cNvPr id="370" name="直線コネクタ 369"/>
        <xdr:cNvCxnSpPr/>
      </xdr:nvCxnSpPr>
      <xdr:spPr>
        <a:xfrm flipV="1">
          <a:off x="1320800" y="129148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57913</xdr:rowOff>
    </xdr:from>
    <xdr:to>
      <xdr:col>7</xdr:col>
      <xdr:colOff>66675</xdr:colOff>
      <xdr:row>78</xdr:row>
      <xdr:rowOff>159513</xdr:rowOff>
    </xdr:to>
    <xdr:sp macro="" textlink="">
      <xdr:nvSpPr>
        <xdr:cNvPr id="380" name="円/楕円 379"/>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29990</xdr:rowOff>
    </xdr:from>
    <xdr:ext cx="762000" cy="259045"/>
    <xdr:sp macro="" textlink="">
      <xdr:nvSpPr>
        <xdr:cNvPr id="381"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82" name="円/楕円 381"/>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16273</xdr:rowOff>
    </xdr:from>
    <xdr:ext cx="736600" cy="259045"/>
    <xdr:sp macro="" textlink="">
      <xdr:nvSpPr>
        <xdr:cNvPr id="383" name="テキスト ボックス 382"/>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84" name="円/楕円 383"/>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132859</xdr:rowOff>
    </xdr:from>
    <xdr:ext cx="762000" cy="259045"/>
    <xdr:sp macro="" textlink="">
      <xdr:nvSpPr>
        <xdr:cNvPr id="385" name="テキスト ボックス 384"/>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5334</xdr:rowOff>
    </xdr:from>
    <xdr:to>
      <xdr:col>3</xdr:col>
      <xdr:colOff>193675</xdr:colOff>
      <xdr:row>75</xdr:row>
      <xdr:rowOff>106934</xdr:rowOff>
    </xdr:to>
    <xdr:sp macro="" textlink="">
      <xdr:nvSpPr>
        <xdr:cNvPr id="386" name="円/楕円 385"/>
        <xdr:cNvSpPr/>
      </xdr:nvSpPr>
      <xdr:spPr>
        <a:xfrm>
          <a:off x="2159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117111</xdr:rowOff>
    </xdr:from>
    <xdr:ext cx="762000" cy="259045"/>
    <xdr:sp macro="" textlink="">
      <xdr:nvSpPr>
        <xdr:cNvPr id="387" name="テキスト ボックス 386"/>
        <xdr:cNvSpPr txBox="1"/>
      </xdr:nvSpPr>
      <xdr:spPr>
        <a:xfrm>
          <a:off x="1828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64770</xdr:rowOff>
    </xdr:from>
    <xdr:to>
      <xdr:col>1</xdr:col>
      <xdr:colOff>676275</xdr:colOff>
      <xdr:row>75</xdr:row>
      <xdr:rowOff>166370</xdr:rowOff>
    </xdr:to>
    <xdr:sp macro="" textlink="">
      <xdr:nvSpPr>
        <xdr:cNvPr id="388" name="円/楕円 387"/>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5097</xdr:rowOff>
    </xdr:from>
    <xdr:ext cx="762000" cy="259045"/>
    <xdr:sp macro="" textlink="">
      <xdr:nvSpPr>
        <xdr:cNvPr id="389" name="テキスト ボックス 388"/>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公債費が類似団体平均値を大きく上回るが、人件費、扶助費、補助費等及びその他については、類似団体平均値と比較し良好な数値にある。</a:t>
          </a:r>
        </a:p>
        <a:p>
          <a:r>
            <a:rPr kumimoji="1" lang="ja-JP" altLang="en-US" sz="1200">
              <a:latin typeface="ＭＳ Ｐゴシック"/>
            </a:rPr>
            <a:t>　しかしながら、普通交付税の交付額が高水準で推移していることが数値改善の大きな要因と思量されることから、今後の交付状況次第によっては、数値の悪化が懸念されるため、職員の適正配置、管理経費の節減徹底、指定管理者制度での収益向上策推進などを実施し、比率逓減を目指したい。</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60706</xdr:rowOff>
    </xdr:from>
    <xdr:to>
      <xdr:col>24</xdr:col>
      <xdr:colOff>31750</xdr:colOff>
      <xdr:row>74</xdr:row>
      <xdr:rowOff>62992</xdr:rowOff>
    </xdr:to>
    <xdr:cxnSp macro="">
      <xdr:nvCxnSpPr>
        <xdr:cNvPr id="420" name="直線コネクタ 419"/>
        <xdr:cNvCxnSpPr/>
      </xdr:nvCxnSpPr>
      <xdr:spPr>
        <a:xfrm flipV="1">
          <a:off x="15671800" y="127480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62992</xdr:rowOff>
    </xdr:from>
    <xdr:to>
      <xdr:col>22</xdr:col>
      <xdr:colOff>565150</xdr:colOff>
      <xdr:row>75</xdr:row>
      <xdr:rowOff>56134</xdr:rowOff>
    </xdr:to>
    <xdr:cxnSp macro="">
      <xdr:nvCxnSpPr>
        <xdr:cNvPr id="423" name="直線コネクタ 422"/>
        <xdr:cNvCxnSpPr/>
      </xdr:nvCxnSpPr>
      <xdr:spPr>
        <a:xfrm flipV="1">
          <a:off x="14782800" y="127502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xdr:rowOff>
    </xdr:from>
    <xdr:to>
      <xdr:col>21</xdr:col>
      <xdr:colOff>361950</xdr:colOff>
      <xdr:row>75</xdr:row>
      <xdr:rowOff>56134</xdr:rowOff>
    </xdr:to>
    <xdr:cxnSp macro="">
      <xdr:nvCxnSpPr>
        <xdr:cNvPr id="426" name="直線コネクタ 425"/>
        <xdr:cNvCxnSpPr/>
      </xdr:nvCxnSpPr>
      <xdr:spPr>
        <a:xfrm>
          <a:off x="13893800" y="128714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xdr:rowOff>
    </xdr:from>
    <xdr:to>
      <xdr:col>20</xdr:col>
      <xdr:colOff>158750</xdr:colOff>
      <xdr:row>75</xdr:row>
      <xdr:rowOff>145288</xdr:rowOff>
    </xdr:to>
    <xdr:cxnSp macro="">
      <xdr:nvCxnSpPr>
        <xdr:cNvPr id="429" name="直線コネクタ 428"/>
        <xdr:cNvCxnSpPr/>
      </xdr:nvCxnSpPr>
      <xdr:spPr>
        <a:xfrm flipV="1">
          <a:off x="13004800" y="1287145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9906</xdr:rowOff>
    </xdr:from>
    <xdr:to>
      <xdr:col>24</xdr:col>
      <xdr:colOff>82550</xdr:colOff>
      <xdr:row>74</xdr:row>
      <xdr:rowOff>111506</xdr:rowOff>
    </xdr:to>
    <xdr:sp macro="" textlink="">
      <xdr:nvSpPr>
        <xdr:cNvPr id="439" name="円/楕円 438"/>
        <xdr:cNvSpPr/>
      </xdr:nvSpPr>
      <xdr:spPr>
        <a:xfrm>
          <a:off x="16459200" y="126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26433</xdr:rowOff>
    </xdr:from>
    <xdr:ext cx="762000" cy="259045"/>
    <xdr:sp macro="" textlink="">
      <xdr:nvSpPr>
        <xdr:cNvPr id="440" name="公債費以外該当値テキスト"/>
        <xdr:cNvSpPr txBox="1"/>
      </xdr:nvSpPr>
      <xdr:spPr>
        <a:xfrm>
          <a:off x="16598900" y="1254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xdr:rowOff>
    </xdr:from>
    <xdr:to>
      <xdr:col>22</xdr:col>
      <xdr:colOff>615950</xdr:colOff>
      <xdr:row>74</xdr:row>
      <xdr:rowOff>113792</xdr:rowOff>
    </xdr:to>
    <xdr:sp macro="" textlink="">
      <xdr:nvSpPr>
        <xdr:cNvPr id="441" name="円/楕円 440"/>
        <xdr:cNvSpPr/>
      </xdr:nvSpPr>
      <xdr:spPr>
        <a:xfrm>
          <a:off x="15621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123969</xdr:rowOff>
    </xdr:from>
    <xdr:ext cx="736600" cy="259045"/>
    <xdr:sp macro="" textlink="">
      <xdr:nvSpPr>
        <xdr:cNvPr id="442" name="テキスト ボックス 441"/>
        <xdr:cNvSpPr txBox="1"/>
      </xdr:nvSpPr>
      <xdr:spPr>
        <a:xfrm>
          <a:off x="15290800" y="1246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5334</xdr:rowOff>
    </xdr:from>
    <xdr:to>
      <xdr:col>21</xdr:col>
      <xdr:colOff>412750</xdr:colOff>
      <xdr:row>75</xdr:row>
      <xdr:rowOff>106934</xdr:rowOff>
    </xdr:to>
    <xdr:sp macro="" textlink="">
      <xdr:nvSpPr>
        <xdr:cNvPr id="443" name="円/楕円 442"/>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117111</xdr:rowOff>
    </xdr:from>
    <xdr:ext cx="762000" cy="259045"/>
    <xdr:sp macro="" textlink="">
      <xdr:nvSpPr>
        <xdr:cNvPr id="444" name="テキスト ボックス 443"/>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133350</xdr:rowOff>
    </xdr:from>
    <xdr:to>
      <xdr:col>20</xdr:col>
      <xdr:colOff>209550</xdr:colOff>
      <xdr:row>75</xdr:row>
      <xdr:rowOff>63500</xdr:rowOff>
    </xdr:to>
    <xdr:sp macro="" textlink="">
      <xdr:nvSpPr>
        <xdr:cNvPr id="445" name="円/楕円 444"/>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73677</xdr:rowOff>
    </xdr:from>
    <xdr:ext cx="762000" cy="259045"/>
    <xdr:sp macro="" textlink="">
      <xdr:nvSpPr>
        <xdr:cNvPr id="446" name="テキスト ボックス 445"/>
        <xdr:cNvSpPr txBox="1"/>
      </xdr:nvSpPr>
      <xdr:spPr>
        <a:xfrm>
          <a:off x="13512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94488</xdr:rowOff>
    </xdr:from>
    <xdr:to>
      <xdr:col>19</xdr:col>
      <xdr:colOff>6350</xdr:colOff>
      <xdr:row>76</xdr:row>
      <xdr:rowOff>24637</xdr:rowOff>
    </xdr:to>
    <xdr:sp macro="" textlink="">
      <xdr:nvSpPr>
        <xdr:cNvPr id="447" name="円/楕円 446"/>
        <xdr:cNvSpPr/>
      </xdr:nvSpPr>
      <xdr:spPr>
        <a:xfrm>
          <a:off x="12954000" y="12953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34815</xdr:rowOff>
    </xdr:from>
    <xdr:ext cx="762000" cy="259045"/>
    <xdr:sp macro="" textlink="">
      <xdr:nvSpPr>
        <xdr:cNvPr id="448" name="テキスト ボックス 447"/>
        <xdr:cNvSpPr txBox="1"/>
      </xdr:nvSpPr>
      <xdr:spPr>
        <a:xfrm>
          <a:off x="12623800" y="127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北海道幌延町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123775</xdr:rowOff>
    </xdr:from>
    <xdr:to>
      <xdr:col>4</xdr:col>
      <xdr:colOff>1117600</xdr:colOff>
      <xdr:row>15</xdr:row>
      <xdr:rowOff>133212</xdr:rowOff>
    </xdr:to>
    <xdr:cxnSp macro="">
      <xdr:nvCxnSpPr>
        <xdr:cNvPr id="52" name="直線コネクタ 51"/>
        <xdr:cNvCxnSpPr/>
      </xdr:nvCxnSpPr>
      <xdr:spPr bwMode="auto">
        <a:xfrm flipV="1">
          <a:off x="5003800" y="2743150"/>
          <a:ext cx="647700" cy="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133212</xdr:rowOff>
    </xdr:from>
    <xdr:to>
      <xdr:col>4</xdr:col>
      <xdr:colOff>469900</xdr:colOff>
      <xdr:row>16</xdr:row>
      <xdr:rowOff>104575</xdr:rowOff>
    </xdr:to>
    <xdr:cxnSp macro="">
      <xdr:nvCxnSpPr>
        <xdr:cNvPr id="55" name="直線コネクタ 54"/>
        <xdr:cNvCxnSpPr/>
      </xdr:nvCxnSpPr>
      <xdr:spPr bwMode="auto">
        <a:xfrm flipV="1">
          <a:off x="4305300" y="2752587"/>
          <a:ext cx="698500" cy="1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119804</xdr:rowOff>
    </xdr:from>
    <xdr:to>
      <xdr:col>3</xdr:col>
      <xdr:colOff>904875</xdr:colOff>
      <xdr:row>16</xdr:row>
      <xdr:rowOff>104575</xdr:rowOff>
    </xdr:to>
    <xdr:cxnSp macro="">
      <xdr:nvCxnSpPr>
        <xdr:cNvPr id="58" name="直線コネクタ 57"/>
        <xdr:cNvCxnSpPr/>
      </xdr:nvCxnSpPr>
      <xdr:spPr bwMode="auto">
        <a:xfrm>
          <a:off x="3606800" y="2739179"/>
          <a:ext cx="698500" cy="15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105670</xdr:rowOff>
    </xdr:from>
    <xdr:to>
      <xdr:col>3</xdr:col>
      <xdr:colOff>206375</xdr:colOff>
      <xdr:row>15</xdr:row>
      <xdr:rowOff>119804</xdr:rowOff>
    </xdr:to>
    <xdr:cxnSp macro="">
      <xdr:nvCxnSpPr>
        <xdr:cNvPr id="61" name="直線コネクタ 60"/>
        <xdr:cNvCxnSpPr/>
      </xdr:nvCxnSpPr>
      <xdr:spPr bwMode="auto">
        <a:xfrm>
          <a:off x="2908300" y="2725045"/>
          <a:ext cx="698500" cy="1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72975</xdr:rowOff>
    </xdr:from>
    <xdr:to>
      <xdr:col>5</xdr:col>
      <xdr:colOff>34925</xdr:colOff>
      <xdr:row>16</xdr:row>
      <xdr:rowOff>3125</xdr:rowOff>
    </xdr:to>
    <xdr:sp macro="" textlink="">
      <xdr:nvSpPr>
        <xdr:cNvPr id="71" name="円/楕円 70"/>
        <xdr:cNvSpPr/>
      </xdr:nvSpPr>
      <xdr:spPr bwMode="auto">
        <a:xfrm>
          <a:off x="5600700" y="269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89502</xdr:rowOff>
    </xdr:from>
    <xdr:ext cx="762000" cy="259045"/>
    <xdr:sp macro="" textlink="">
      <xdr:nvSpPr>
        <xdr:cNvPr id="72" name="人口1人当たり決算額の推移該当値テキスト130"/>
        <xdr:cNvSpPr txBox="1"/>
      </xdr:nvSpPr>
      <xdr:spPr>
        <a:xfrm>
          <a:off x="5740400" y="25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365,571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82412</xdr:rowOff>
    </xdr:from>
    <xdr:to>
      <xdr:col>4</xdr:col>
      <xdr:colOff>520700</xdr:colOff>
      <xdr:row>16</xdr:row>
      <xdr:rowOff>12562</xdr:rowOff>
    </xdr:to>
    <xdr:sp macro="" textlink="">
      <xdr:nvSpPr>
        <xdr:cNvPr id="73" name="円/楕円 72"/>
        <xdr:cNvSpPr/>
      </xdr:nvSpPr>
      <xdr:spPr bwMode="auto">
        <a:xfrm>
          <a:off x="4953000" y="2701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22739</xdr:rowOff>
    </xdr:from>
    <xdr:ext cx="736600" cy="259045"/>
    <xdr:sp macro="" textlink="">
      <xdr:nvSpPr>
        <xdr:cNvPr id="74" name="テキスト ボックス 73"/>
        <xdr:cNvSpPr txBox="1"/>
      </xdr:nvSpPr>
      <xdr:spPr>
        <a:xfrm>
          <a:off x="4622800" y="2470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362,681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53775</xdr:rowOff>
    </xdr:from>
    <xdr:to>
      <xdr:col>3</xdr:col>
      <xdr:colOff>955675</xdr:colOff>
      <xdr:row>16</xdr:row>
      <xdr:rowOff>155375</xdr:rowOff>
    </xdr:to>
    <xdr:sp macro="" textlink="">
      <xdr:nvSpPr>
        <xdr:cNvPr id="75" name="円/楕円 74"/>
        <xdr:cNvSpPr/>
      </xdr:nvSpPr>
      <xdr:spPr bwMode="auto">
        <a:xfrm>
          <a:off x="4254500" y="284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165552</xdr:rowOff>
    </xdr:from>
    <xdr:ext cx="762000" cy="259045"/>
    <xdr:sp macro="" textlink="">
      <xdr:nvSpPr>
        <xdr:cNvPr id="76" name="テキスト ボックス 75"/>
        <xdr:cNvSpPr txBox="1"/>
      </xdr:nvSpPr>
      <xdr:spPr>
        <a:xfrm>
          <a:off x="3924300" y="261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318,950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69004</xdr:rowOff>
    </xdr:from>
    <xdr:to>
      <xdr:col>3</xdr:col>
      <xdr:colOff>257175</xdr:colOff>
      <xdr:row>15</xdr:row>
      <xdr:rowOff>170604</xdr:rowOff>
    </xdr:to>
    <xdr:sp macro="" textlink="">
      <xdr:nvSpPr>
        <xdr:cNvPr id="77" name="円/楕円 76"/>
        <xdr:cNvSpPr/>
      </xdr:nvSpPr>
      <xdr:spPr bwMode="auto">
        <a:xfrm>
          <a:off x="3556000" y="2688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9331</xdr:rowOff>
    </xdr:from>
    <xdr:ext cx="762000" cy="259045"/>
    <xdr:sp macro="" textlink="">
      <xdr:nvSpPr>
        <xdr:cNvPr id="78" name="テキスト ボックス 77"/>
        <xdr:cNvSpPr txBox="1"/>
      </xdr:nvSpPr>
      <xdr:spPr>
        <a:xfrm>
          <a:off x="3225800" y="245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366,787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54870</xdr:rowOff>
    </xdr:from>
    <xdr:to>
      <xdr:col>2</xdr:col>
      <xdr:colOff>692150</xdr:colOff>
      <xdr:row>15</xdr:row>
      <xdr:rowOff>156470</xdr:rowOff>
    </xdr:to>
    <xdr:sp macro="" textlink="">
      <xdr:nvSpPr>
        <xdr:cNvPr id="79" name="円/楕円 78"/>
        <xdr:cNvSpPr/>
      </xdr:nvSpPr>
      <xdr:spPr bwMode="auto">
        <a:xfrm>
          <a:off x="2857500" y="2674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166647</xdr:rowOff>
    </xdr:from>
    <xdr:ext cx="762000" cy="259045"/>
    <xdr:sp macro="" textlink="">
      <xdr:nvSpPr>
        <xdr:cNvPr id="80" name="テキスト ボックス 79"/>
        <xdr:cNvSpPr txBox="1"/>
      </xdr:nvSpPr>
      <xdr:spPr>
        <a:xfrm>
          <a:off x="2527300" y="244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371,115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74330</xdr:rowOff>
    </xdr:from>
    <xdr:to>
      <xdr:col>4</xdr:col>
      <xdr:colOff>1117600</xdr:colOff>
      <xdr:row>35</xdr:row>
      <xdr:rowOff>82280</xdr:rowOff>
    </xdr:to>
    <xdr:cxnSp macro="">
      <xdr:nvCxnSpPr>
        <xdr:cNvPr id="110" name="直線コネクタ 109"/>
        <xdr:cNvCxnSpPr/>
      </xdr:nvCxnSpPr>
      <xdr:spPr bwMode="auto">
        <a:xfrm>
          <a:off x="5003800" y="6684680"/>
          <a:ext cx="647700" cy="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74330</xdr:rowOff>
    </xdr:from>
    <xdr:to>
      <xdr:col>4</xdr:col>
      <xdr:colOff>469900</xdr:colOff>
      <xdr:row>35</xdr:row>
      <xdr:rowOff>165679</xdr:rowOff>
    </xdr:to>
    <xdr:cxnSp macro="">
      <xdr:nvCxnSpPr>
        <xdr:cNvPr id="113" name="直線コネクタ 112"/>
        <xdr:cNvCxnSpPr/>
      </xdr:nvCxnSpPr>
      <xdr:spPr bwMode="auto">
        <a:xfrm flipV="1">
          <a:off x="4305300" y="6684680"/>
          <a:ext cx="698500" cy="9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165679</xdr:rowOff>
    </xdr:from>
    <xdr:to>
      <xdr:col>3</xdr:col>
      <xdr:colOff>904875</xdr:colOff>
      <xdr:row>35</xdr:row>
      <xdr:rowOff>242683</xdr:rowOff>
    </xdr:to>
    <xdr:cxnSp macro="">
      <xdr:nvCxnSpPr>
        <xdr:cNvPr id="116" name="直線コネクタ 115"/>
        <xdr:cNvCxnSpPr/>
      </xdr:nvCxnSpPr>
      <xdr:spPr bwMode="auto">
        <a:xfrm flipV="1">
          <a:off x="3606800" y="6776029"/>
          <a:ext cx="698500" cy="77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235659</xdr:rowOff>
    </xdr:from>
    <xdr:to>
      <xdr:col>3</xdr:col>
      <xdr:colOff>206375</xdr:colOff>
      <xdr:row>35</xdr:row>
      <xdr:rowOff>242683</xdr:rowOff>
    </xdr:to>
    <xdr:cxnSp macro="">
      <xdr:nvCxnSpPr>
        <xdr:cNvPr id="119" name="直線コネクタ 118"/>
        <xdr:cNvCxnSpPr/>
      </xdr:nvCxnSpPr>
      <xdr:spPr bwMode="auto">
        <a:xfrm>
          <a:off x="2908300" y="6846009"/>
          <a:ext cx="698500" cy="7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31480</xdr:rowOff>
    </xdr:from>
    <xdr:to>
      <xdr:col>5</xdr:col>
      <xdr:colOff>34925</xdr:colOff>
      <xdr:row>35</xdr:row>
      <xdr:rowOff>133080</xdr:rowOff>
    </xdr:to>
    <xdr:sp macro="" textlink="">
      <xdr:nvSpPr>
        <xdr:cNvPr id="129" name="円/楕円 128"/>
        <xdr:cNvSpPr/>
      </xdr:nvSpPr>
      <xdr:spPr bwMode="auto">
        <a:xfrm>
          <a:off x="5600700" y="664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219457</xdr:rowOff>
    </xdr:from>
    <xdr:ext cx="762000" cy="259045"/>
    <xdr:sp macro="" textlink="">
      <xdr:nvSpPr>
        <xdr:cNvPr id="130" name="人口1人当たり決算額の推移該当値テキスト445"/>
        <xdr:cNvSpPr txBox="1"/>
      </xdr:nvSpPr>
      <xdr:spPr>
        <a:xfrm>
          <a:off x="5740400" y="648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23530</xdr:rowOff>
    </xdr:from>
    <xdr:to>
      <xdr:col>4</xdr:col>
      <xdr:colOff>520700</xdr:colOff>
      <xdr:row>35</xdr:row>
      <xdr:rowOff>125130</xdr:rowOff>
    </xdr:to>
    <xdr:sp macro="" textlink="">
      <xdr:nvSpPr>
        <xdr:cNvPr id="131" name="円/楕円 130"/>
        <xdr:cNvSpPr/>
      </xdr:nvSpPr>
      <xdr:spPr bwMode="auto">
        <a:xfrm>
          <a:off x="4953000" y="663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135308</xdr:rowOff>
    </xdr:from>
    <xdr:ext cx="736600" cy="259045"/>
    <xdr:sp macro="" textlink="">
      <xdr:nvSpPr>
        <xdr:cNvPr id="132" name="テキスト ボックス 131"/>
        <xdr:cNvSpPr txBox="1"/>
      </xdr:nvSpPr>
      <xdr:spPr>
        <a:xfrm>
          <a:off x="4622800" y="640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114879</xdr:rowOff>
    </xdr:from>
    <xdr:to>
      <xdr:col>3</xdr:col>
      <xdr:colOff>955675</xdr:colOff>
      <xdr:row>35</xdr:row>
      <xdr:rowOff>216479</xdr:rowOff>
    </xdr:to>
    <xdr:sp macro="" textlink="">
      <xdr:nvSpPr>
        <xdr:cNvPr id="133" name="円/楕円 132"/>
        <xdr:cNvSpPr/>
      </xdr:nvSpPr>
      <xdr:spPr bwMode="auto">
        <a:xfrm>
          <a:off x="4254500" y="672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226656</xdr:rowOff>
    </xdr:from>
    <xdr:ext cx="762000" cy="259045"/>
    <xdr:sp macro="" textlink="">
      <xdr:nvSpPr>
        <xdr:cNvPr id="134" name="テキスト ボックス 133"/>
        <xdr:cNvSpPr txBox="1"/>
      </xdr:nvSpPr>
      <xdr:spPr>
        <a:xfrm>
          <a:off x="3924300" y="64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191883</xdr:rowOff>
    </xdr:from>
    <xdr:to>
      <xdr:col>3</xdr:col>
      <xdr:colOff>257175</xdr:colOff>
      <xdr:row>35</xdr:row>
      <xdr:rowOff>293483</xdr:rowOff>
    </xdr:to>
    <xdr:sp macro="" textlink="">
      <xdr:nvSpPr>
        <xdr:cNvPr id="135" name="円/楕円 134"/>
        <xdr:cNvSpPr/>
      </xdr:nvSpPr>
      <xdr:spPr bwMode="auto">
        <a:xfrm>
          <a:off x="3556000" y="680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303660</xdr:rowOff>
    </xdr:from>
    <xdr:ext cx="762000" cy="259045"/>
    <xdr:sp macro="" textlink="">
      <xdr:nvSpPr>
        <xdr:cNvPr id="136" name="テキスト ボックス 135"/>
        <xdr:cNvSpPr txBox="1"/>
      </xdr:nvSpPr>
      <xdr:spPr>
        <a:xfrm>
          <a:off x="3225800" y="657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184859</xdr:rowOff>
    </xdr:from>
    <xdr:to>
      <xdr:col>2</xdr:col>
      <xdr:colOff>692150</xdr:colOff>
      <xdr:row>35</xdr:row>
      <xdr:rowOff>286459</xdr:rowOff>
    </xdr:to>
    <xdr:sp macro="" textlink="">
      <xdr:nvSpPr>
        <xdr:cNvPr id="137" name="円/楕円 136"/>
        <xdr:cNvSpPr/>
      </xdr:nvSpPr>
      <xdr:spPr bwMode="auto">
        <a:xfrm>
          <a:off x="2857500" y="679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296636</xdr:rowOff>
    </xdr:from>
    <xdr:ext cx="762000" cy="259045"/>
    <xdr:sp macro="" textlink="">
      <xdr:nvSpPr>
        <xdr:cNvPr id="138" name="テキスト ボックス 137"/>
        <xdr:cNvSpPr txBox="1"/>
      </xdr:nvSpPr>
      <xdr:spPr>
        <a:xfrm>
          <a:off x="2527300" y="656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50">
              <a:latin typeface="ＭＳ ゴシック" pitchFamily="49" charset="-128"/>
              <a:ea typeface="ＭＳ ゴシック" pitchFamily="49" charset="-128"/>
            </a:rPr>
            <a:t>【</a:t>
          </a:r>
          <a:r>
            <a:rPr kumimoji="1" lang="ja-JP" altLang="en-US" sz="1150">
              <a:latin typeface="ＭＳ ゴシック" pitchFamily="49" charset="-128"/>
              <a:ea typeface="ＭＳ ゴシック" pitchFamily="49" charset="-128"/>
            </a:rPr>
            <a:t>財調基金</a:t>
          </a:r>
          <a:r>
            <a:rPr kumimoji="1" lang="en-US" altLang="ja-JP" sz="1150">
              <a:latin typeface="ＭＳ ゴシック" pitchFamily="49" charset="-128"/>
              <a:ea typeface="ＭＳ ゴシック" pitchFamily="49" charset="-128"/>
            </a:rPr>
            <a:t>】</a:t>
          </a:r>
          <a:r>
            <a:rPr kumimoji="1" lang="ja-JP" altLang="en-US" sz="1150">
              <a:latin typeface="ＭＳ ゴシック" pitchFamily="49" charset="-128"/>
              <a:ea typeface="ＭＳ ゴシック" pitchFamily="49" charset="-128"/>
            </a:rPr>
            <a:t>平成</a:t>
          </a:r>
          <a:r>
            <a:rPr kumimoji="1" lang="en-US" altLang="ja-JP" sz="1150">
              <a:latin typeface="ＭＳ ゴシック" pitchFamily="49" charset="-128"/>
              <a:ea typeface="ＭＳ ゴシック" pitchFamily="49" charset="-128"/>
            </a:rPr>
            <a:t>21</a:t>
          </a:r>
          <a:r>
            <a:rPr kumimoji="1" lang="ja-JP" altLang="en-US" sz="1150">
              <a:latin typeface="ＭＳ ゴシック" pitchFamily="49" charset="-128"/>
              <a:ea typeface="ＭＳ ゴシック" pitchFamily="49" charset="-128"/>
            </a:rPr>
            <a:t>年度までは普交増額に伴い比率は減少傾向にあったが、平成</a:t>
          </a:r>
          <a:r>
            <a:rPr kumimoji="1" lang="en-US" altLang="ja-JP" sz="1150">
              <a:latin typeface="ＭＳ ゴシック" pitchFamily="49" charset="-128"/>
              <a:ea typeface="ＭＳ ゴシック" pitchFamily="49" charset="-128"/>
            </a:rPr>
            <a:t>22</a:t>
          </a:r>
          <a:r>
            <a:rPr kumimoji="1" lang="ja-JP" altLang="en-US" sz="1150">
              <a:latin typeface="ＭＳ ゴシック" pitchFamily="49" charset="-128"/>
              <a:ea typeface="ＭＳ ゴシック" pitchFamily="49" charset="-128"/>
            </a:rPr>
            <a:t>・</a:t>
          </a:r>
          <a:r>
            <a:rPr kumimoji="1" lang="en-US" altLang="ja-JP" sz="1150">
              <a:latin typeface="ＭＳ ゴシック" pitchFamily="49" charset="-128"/>
              <a:ea typeface="ＭＳ ゴシック" pitchFamily="49" charset="-128"/>
            </a:rPr>
            <a:t>23</a:t>
          </a:r>
          <a:r>
            <a:rPr kumimoji="1" lang="ja-JP" altLang="en-US" sz="1150">
              <a:latin typeface="ＭＳ ゴシック" pitchFamily="49" charset="-128"/>
              <a:ea typeface="ＭＳ ゴシック" pitchFamily="49" charset="-128"/>
            </a:rPr>
            <a:t>年度は積み増しにより、比率が上昇している。</a:t>
          </a:r>
        </a:p>
        <a:p>
          <a:r>
            <a:rPr kumimoji="1" lang="ja-JP" altLang="en-US" sz="1150">
              <a:latin typeface="ＭＳ ゴシック" pitchFamily="49" charset="-128"/>
              <a:ea typeface="ＭＳ ゴシック" pitchFamily="49" charset="-128"/>
            </a:rPr>
            <a:t>　平成</a:t>
          </a:r>
          <a:r>
            <a:rPr kumimoji="1" lang="en-US" altLang="ja-JP" sz="1150">
              <a:latin typeface="ＭＳ ゴシック" pitchFamily="49" charset="-128"/>
              <a:ea typeface="ＭＳ ゴシック" pitchFamily="49" charset="-128"/>
            </a:rPr>
            <a:t>24</a:t>
          </a:r>
          <a:r>
            <a:rPr kumimoji="1" lang="ja-JP" altLang="en-US" sz="1150">
              <a:latin typeface="ＭＳ ゴシック" pitchFamily="49" charset="-128"/>
              <a:ea typeface="ＭＳ ゴシック" pitchFamily="49" charset="-128"/>
            </a:rPr>
            <a:t>・</a:t>
          </a:r>
          <a:r>
            <a:rPr kumimoji="1" lang="en-US" altLang="ja-JP" sz="1150">
              <a:latin typeface="ＭＳ ゴシック" pitchFamily="49" charset="-128"/>
              <a:ea typeface="ＭＳ ゴシック" pitchFamily="49" charset="-128"/>
            </a:rPr>
            <a:t>25</a:t>
          </a:r>
          <a:r>
            <a:rPr kumimoji="1" lang="ja-JP" altLang="en-US" sz="1150">
              <a:latin typeface="ＭＳ ゴシック" pitchFamily="49" charset="-128"/>
              <a:ea typeface="ＭＳ ゴシック" pitchFamily="49" charset="-128"/>
            </a:rPr>
            <a:t>年度において比率は低下しているが、基金残高に変動は無く、普交増額が原因であり、安定的な財政運営が図られているものと思量する。</a:t>
          </a:r>
        </a:p>
        <a:p>
          <a:r>
            <a:rPr kumimoji="1" lang="en-US" altLang="ja-JP" sz="1150">
              <a:latin typeface="ＭＳ ゴシック" pitchFamily="49" charset="-128"/>
              <a:ea typeface="ＭＳ ゴシック" pitchFamily="49" charset="-128"/>
            </a:rPr>
            <a:t>【</a:t>
          </a:r>
          <a:r>
            <a:rPr kumimoji="1" lang="ja-JP" altLang="en-US" sz="1150">
              <a:latin typeface="ＭＳ ゴシック" pitchFamily="49" charset="-128"/>
              <a:ea typeface="ＭＳ ゴシック" pitchFamily="49" charset="-128"/>
            </a:rPr>
            <a:t>実質収支額</a:t>
          </a:r>
          <a:r>
            <a:rPr kumimoji="1" lang="en-US" altLang="ja-JP" sz="1150">
              <a:latin typeface="ＭＳ ゴシック" pitchFamily="49" charset="-128"/>
              <a:ea typeface="ＭＳ ゴシック" pitchFamily="49" charset="-128"/>
            </a:rPr>
            <a:t>】</a:t>
          </a:r>
          <a:r>
            <a:rPr kumimoji="1" lang="ja-JP" altLang="en-US" sz="1150">
              <a:latin typeface="ＭＳ ゴシック" pitchFamily="49" charset="-128"/>
              <a:ea typeface="ＭＳ ゴシック" pitchFamily="49" charset="-128"/>
            </a:rPr>
            <a:t>平成</a:t>
          </a:r>
          <a:r>
            <a:rPr kumimoji="1" lang="en-US" altLang="ja-JP" sz="1150">
              <a:latin typeface="ＭＳ ゴシック" pitchFamily="49" charset="-128"/>
              <a:ea typeface="ＭＳ ゴシック" pitchFamily="49" charset="-128"/>
            </a:rPr>
            <a:t>22</a:t>
          </a:r>
          <a:r>
            <a:rPr kumimoji="1" lang="ja-JP" altLang="en-US" sz="1150">
              <a:latin typeface="ＭＳ ゴシック" pitchFamily="49" charset="-128"/>
              <a:ea typeface="ＭＳ ゴシック" pitchFamily="49" charset="-128"/>
            </a:rPr>
            <a:t>年度以降</a:t>
          </a:r>
          <a:r>
            <a:rPr kumimoji="1" lang="en-US" altLang="ja-JP" sz="1150">
              <a:latin typeface="ＭＳ ゴシック" pitchFamily="49" charset="-128"/>
              <a:ea typeface="ＭＳ ゴシック" pitchFamily="49" charset="-128"/>
            </a:rPr>
            <a:t>1.5</a:t>
          </a:r>
          <a:r>
            <a:rPr kumimoji="1" lang="ja-JP" altLang="en-US" sz="1150">
              <a:latin typeface="ＭＳ ゴシック" pitchFamily="49" charset="-128"/>
              <a:ea typeface="ＭＳ ゴシック" pitchFamily="49" charset="-128"/>
            </a:rPr>
            <a:t>～</a:t>
          </a:r>
          <a:r>
            <a:rPr kumimoji="1" lang="en-US" altLang="ja-JP" sz="1150">
              <a:latin typeface="ＭＳ ゴシック" pitchFamily="49" charset="-128"/>
              <a:ea typeface="ＭＳ ゴシック" pitchFamily="49" charset="-128"/>
            </a:rPr>
            <a:t>2</a:t>
          </a:r>
          <a:r>
            <a:rPr kumimoji="1" lang="ja-JP" altLang="en-US" sz="1150">
              <a:latin typeface="ＭＳ ゴシック" pitchFamily="49" charset="-128"/>
              <a:ea typeface="ＭＳ ゴシック" pitchFamily="49" charset="-128"/>
            </a:rPr>
            <a:t>億円前後で推移し、標準財政規模の変動による比率増減である。</a:t>
          </a:r>
        </a:p>
        <a:p>
          <a:r>
            <a:rPr kumimoji="1" lang="en-US" altLang="ja-JP" sz="1150">
              <a:latin typeface="ＭＳ ゴシック" pitchFamily="49" charset="-128"/>
              <a:ea typeface="ＭＳ ゴシック" pitchFamily="49" charset="-128"/>
            </a:rPr>
            <a:t>【</a:t>
          </a:r>
          <a:r>
            <a:rPr kumimoji="1" lang="ja-JP" altLang="en-US" sz="1150">
              <a:latin typeface="ＭＳ ゴシック" pitchFamily="49" charset="-128"/>
              <a:ea typeface="ＭＳ ゴシック" pitchFamily="49" charset="-128"/>
            </a:rPr>
            <a:t>実質単年度収支額</a:t>
          </a:r>
          <a:r>
            <a:rPr kumimoji="1" lang="en-US" altLang="ja-JP" sz="1150">
              <a:latin typeface="ＭＳ ゴシック" pitchFamily="49" charset="-128"/>
              <a:ea typeface="ＭＳ ゴシック" pitchFamily="49" charset="-128"/>
            </a:rPr>
            <a:t>】</a:t>
          </a:r>
          <a:r>
            <a:rPr kumimoji="1" lang="ja-JP" altLang="en-US" sz="1150">
              <a:latin typeface="ＭＳ ゴシック" pitchFamily="49" charset="-128"/>
              <a:ea typeface="ＭＳ ゴシック" pitchFamily="49" charset="-128"/>
            </a:rPr>
            <a:t>単年度の財政収支が極端に少額な場合を除き、財政運営方針により剰余金等の活用方法が大きく異なるため、それほど頓着しない。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各会計ともに実質赤字額は発生しておらず、財政の健全性を維持しているものと思われる。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前の黒字額の大きな構成要素は、公営企業法が適用された病院事業会計のものであるが、これは資産形成を他会計で負担したものが損金処理されることにより剰余金等として内部留保されたものであ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年度中の病院事業会計廃止（診療業務普通会計化）に伴い清算されたことから、平成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年度以降は大幅に比率が減少している。</a:t>
          </a:r>
        </a:p>
        <a:p>
          <a:r>
            <a:rPr kumimoji="1" lang="ja-JP" altLang="en-US" sz="1400">
              <a:latin typeface="ＭＳ ゴシック" pitchFamily="49" charset="-128"/>
              <a:ea typeface="ＭＳ ゴシック" pitchFamily="49" charset="-128"/>
            </a:rPr>
            <a:t>　しかしながら、赤字額を発生させるほど比率が落ち込む可能性は無く、今後も適切な費用と負担のバランスを図り、健全な財政運営に努めたい。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年度以降においては、近年の大規模な普通建設事業実施に係る地方債の元金償還が始まったため、大幅な分子増加となっており、今後も同様の傾向を想定している。</a:t>
          </a:r>
        </a:p>
        <a:p>
          <a:r>
            <a:rPr kumimoji="1" lang="ja-JP" altLang="en-US" sz="1200">
              <a:latin typeface="ＭＳ ゴシック" pitchFamily="49" charset="-128"/>
              <a:ea typeface="ＭＳ ゴシック" pitchFamily="49" charset="-128"/>
            </a:rPr>
            <a:t>　これは、利率見直し方式に伴う中期的スパンでの長期金利上昇リスクを回避するため意図的に償還年数を圧縮した結果のため数値上昇は折込済みであり、かつ、普通交付税公債費算入となる有利な地方債が多くを占め経常一般財源を確保できるため、それほど懸念すべき状況ではないと思量する。</a:t>
          </a:r>
        </a:p>
        <a:p>
          <a:r>
            <a:rPr kumimoji="1" lang="ja-JP" altLang="en-US" sz="1200">
              <a:latin typeface="ＭＳ ゴシック" pitchFamily="49" charset="-128"/>
              <a:ea typeface="ＭＳ ゴシック" pitchFamily="49" charset="-128"/>
            </a:rPr>
            <a:t>　なお、平成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年度以降、下水道事業特別会計の公債費償還完了に伴う繰出金減少により、公営企業等繰出金に係る分子は減少傾向にあり、今後も同様に推移するものと思量する。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年度までの将来負担額は</a:t>
          </a:r>
          <a:r>
            <a:rPr kumimoji="1" lang="en-US" altLang="ja-JP" sz="1300">
              <a:latin typeface="ＭＳ ゴシック" pitchFamily="49" charset="-128"/>
              <a:ea typeface="ＭＳ ゴシック" pitchFamily="49" charset="-128"/>
            </a:rPr>
            <a:t>70</a:t>
          </a:r>
          <a:r>
            <a:rPr kumimoji="1" lang="ja-JP" altLang="en-US" sz="1300">
              <a:latin typeface="ＭＳ ゴシック" pitchFamily="49" charset="-128"/>
              <a:ea typeface="ＭＳ ゴシック" pitchFamily="49" charset="-128"/>
            </a:rPr>
            <a:t>億円程度で推移してきたが、平成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年度では、障害者支援施設民営化による北星園会計閉鎖に伴い、退職手当負担見込額が減少したものの、平成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年度では、近年の大規模な普通建設事業実施に係る地方債発行が多額となり、</a:t>
          </a:r>
          <a:r>
            <a:rPr kumimoji="1" lang="en-US" altLang="ja-JP" sz="1300">
              <a:latin typeface="ＭＳ ゴシック" pitchFamily="49" charset="-128"/>
              <a:ea typeface="ＭＳ ゴシック" pitchFamily="49" charset="-128"/>
            </a:rPr>
            <a:t>80</a:t>
          </a:r>
          <a:r>
            <a:rPr kumimoji="1" lang="ja-JP" altLang="en-US" sz="1300">
              <a:latin typeface="ＭＳ ゴシック" pitchFamily="49" charset="-128"/>
              <a:ea typeface="ＭＳ ゴシック" pitchFamily="49" charset="-128"/>
            </a:rPr>
            <a:t>億円程度までに増加した。</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年度では、公債費最短償還による効果で地方債残高が減少し、将来負担額が減少した。</a:t>
          </a:r>
        </a:p>
        <a:p>
          <a:r>
            <a:rPr kumimoji="1" lang="ja-JP" altLang="en-US" sz="1300">
              <a:latin typeface="ＭＳ ゴシック" pitchFamily="49" charset="-128"/>
              <a:ea typeface="ＭＳ ゴシック" pitchFamily="49" charset="-128"/>
            </a:rPr>
            <a:t>　今後も、大型事業が想定され、将来負担額の上下動が予想されるものの、発行地方債の多くが後年度交付税算入額の高いものばかりであり、また、基金残高も伸張し、充当可能特定財源が増加していることから、それほど懸念すべき状況ではないものと思量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6097472</v>
      </c>
      <c r="BO4" s="349"/>
      <c r="BP4" s="349"/>
      <c r="BQ4" s="349"/>
      <c r="BR4" s="349"/>
      <c r="BS4" s="349"/>
      <c r="BT4" s="349"/>
      <c r="BU4" s="350"/>
      <c r="BV4" s="348">
        <v>4786487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5929450</v>
      </c>
      <c r="BO5" s="386"/>
      <c r="BP5" s="386"/>
      <c r="BQ5" s="386"/>
      <c r="BR5" s="386"/>
      <c r="BS5" s="386"/>
      <c r="BT5" s="386"/>
      <c r="BU5" s="387"/>
      <c r="BV5" s="385">
        <v>4566274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76.7</v>
      </c>
      <c r="CU5" s="383"/>
      <c r="CV5" s="383"/>
      <c r="CW5" s="383"/>
      <c r="CX5" s="383"/>
      <c r="CY5" s="383"/>
      <c r="CZ5" s="383"/>
      <c r="DA5" s="384"/>
      <c r="DB5" s="382">
        <v>74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168022</v>
      </c>
      <c r="BO6" s="386"/>
      <c r="BP6" s="386"/>
      <c r="BQ6" s="386"/>
      <c r="BR6" s="386"/>
      <c r="BS6" s="386"/>
      <c r="BT6" s="386"/>
      <c r="BU6" s="387"/>
      <c r="BV6" s="385">
        <v>220213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81.2</v>
      </c>
      <c r="CU6" s="423"/>
      <c r="CV6" s="423"/>
      <c r="CW6" s="423"/>
      <c r="CX6" s="423"/>
      <c r="CY6" s="423"/>
      <c r="CZ6" s="423"/>
      <c r="DA6" s="424"/>
      <c r="DB6" s="422">
        <v>78.3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12664</v>
      </c>
      <c r="BO7" s="386"/>
      <c r="BP7" s="386"/>
      <c r="BQ7" s="386"/>
      <c r="BR7" s="386"/>
      <c r="BS7" s="386"/>
      <c r="BT7" s="386"/>
      <c r="BU7" s="387"/>
      <c r="BV7" s="385">
        <v>120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3171732</v>
      </c>
      <c r="CU7" s="386"/>
      <c r="CV7" s="386"/>
      <c r="CW7" s="386"/>
      <c r="CX7" s="386"/>
      <c r="CY7" s="386"/>
      <c r="CZ7" s="386"/>
      <c r="DA7" s="387"/>
      <c r="DB7" s="385">
        <v>3143440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155358</v>
      </c>
      <c r="BO8" s="386"/>
      <c r="BP8" s="386"/>
      <c r="BQ8" s="386"/>
      <c r="BR8" s="386"/>
      <c r="BS8" s="386"/>
      <c r="BT8" s="386"/>
      <c r="BU8" s="387"/>
      <c r="BV8" s="385">
        <v>220093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0.16</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2677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-64735</v>
      </c>
      <c r="BO9" s="386"/>
      <c r="BP9" s="386"/>
      <c r="BQ9" s="386"/>
      <c r="BR9" s="386"/>
      <c r="BS9" s="386"/>
      <c r="BT9" s="386"/>
      <c r="BU9" s="387"/>
      <c r="BV9" s="385">
        <v>42597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25.1</v>
      </c>
      <c r="CU9" s="383"/>
      <c r="CV9" s="383"/>
      <c r="CW9" s="383"/>
      <c r="CX9" s="383"/>
      <c r="CY9" s="383"/>
      <c r="CZ9" s="383"/>
      <c r="DA9" s="384"/>
      <c r="DB9" s="382">
        <v>26.5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2784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360</v>
      </c>
      <c r="BO10" s="386"/>
      <c r="BP10" s="386"/>
      <c r="BQ10" s="386"/>
      <c r="BR10" s="386"/>
      <c r="BS10" s="386"/>
      <c r="BT10" s="386"/>
      <c r="BU10" s="387"/>
      <c r="BV10" s="385">
        <v>220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174300</v>
      </c>
      <c r="BO11" s="386"/>
      <c r="BP11" s="386"/>
      <c r="BQ11" s="386"/>
      <c r="BR11" s="386"/>
      <c r="BS11" s="386"/>
      <c r="BT11" s="386"/>
      <c r="BU11" s="387"/>
      <c r="BV11" s="385">
        <v>164400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2553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2533</v>
      </c>
      <c r="S13" s="467"/>
      <c r="T13" s="467"/>
      <c r="U13" s="467"/>
      <c r="V13" s="468"/>
      <c r="W13" s="401" t="s">
        <v>123</v>
      </c>
      <c r="X13" s="402"/>
      <c r="Y13" s="402"/>
      <c r="Z13" s="402"/>
      <c r="AA13" s="402"/>
      <c r="AB13" s="392"/>
      <c r="AC13" s="436">
        <v>305</v>
      </c>
      <c r="AD13" s="437"/>
      <c r="AE13" s="437"/>
      <c r="AF13" s="437"/>
      <c r="AG13" s="476"/>
      <c r="AH13" s="436">
        <v>333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109925</v>
      </c>
      <c r="BO13" s="386"/>
      <c r="BP13" s="386"/>
      <c r="BQ13" s="386"/>
      <c r="BR13" s="386"/>
      <c r="BS13" s="386"/>
      <c r="BT13" s="386"/>
      <c r="BU13" s="387"/>
      <c r="BV13" s="385">
        <v>207217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12.4</v>
      </c>
      <c r="CU13" s="383"/>
      <c r="CV13" s="383"/>
      <c r="CW13" s="383"/>
      <c r="CX13" s="383"/>
      <c r="CY13" s="383"/>
      <c r="CZ13" s="383"/>
      <c r="DA13" s="384"/>
      <c r="DB13" s="382">
        <v>11.7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2578</v>
      </c>
      <c r="S14" s="467"/>
      <c r="T14" s="467"/>
      <c r="U14" s="467"/>
      <c r="V14" s="468"/>
      <c r="W14" s="375"/>
      <c r="X14" s="376"/>
      <c r="Y14" s="376"/>
      <c r="Z14" s="376"/>
      <c r="AA14" s="376"/>
      <c r="AB14" s="365"/>
      <c r="AC14" s="469">
        <v>20.399999999999999</v>
      </c>
      <c r="AD14" s="470"/>
      <c r="AE14" s="470"/>
      <c r="AF14" s="470"/>
      <c r="AG14" s="471"/>
      <c r="AH14" s="469">
        <v>22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2554</v>
      </c>
      <c r="S15" s="467"/>
      <c r="T15" s="467"/>
      <c r="U15" s="467"/>
      <c r="V15" s="468"/>
      <c r="W15" s="401" t="s">
        <v>130</v>
      </c>
      <c r="X15" s="402"/>
      <c r="Y15" s="402"/>
      <c r="Z15" s="402"/>
      <c r="AA15" s="402"/>
      <c r="AB15" s="392"/>
      <c r="AC15" s="436">
        <v>275</v>
      </c>
      <c r="AD15" s="437"/>
      <c r="AE15" s="437"/>
      <c r="AF15" s="437"/>
      <c r="AG15" s="476"/>
      <c r="AH15" s="436">
        <v>251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441532</v>
      </c>
      <c r="BO15" s="349"/>
      <c r="BP15" s="349"/>
      <c r="BQ15" s="349"/>
      <c r="BR15" s="349"/>
      <c r="BS15" s="349"/>
      <c r="BT15" s="349"/>
      <c r="BU15" s="350"/>
      <c r="BV15" s="348">
        <v>446994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18.399999999999999</v>
      </c>
      <c r="AD16" s="470"/>
      <c r="AE16" s="470"/>
      <c r="AF16" s="470"/>
      <c r="AG16" s="471"/>
      <c r="AH16" s="469">
        <v>16.600000000000001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2884385</v>
      </c>
      <c r="BO16" s="386"/>
      <c r="BP16" s="386"/>
      <c r="BQ16" s="386"/>
      <c r="BR16" s="386"/>
      <c r="BS16" s="386"/>
      <c r="BT16" s="386"/>
      <c r="BU16" s="387"/>
      <c r="BV16" s="385">
        <v>2863979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913</v>
      </c>
      <c r="AD17" s="437"/>
      <c r="AE17" s="437"/>
      <c r="AF17" s="437"/>
      <c r="AG17" s="476"/>
      <c r="AH17" s="436">
        <v>932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551197</v>
      </c>
      <c r="BO17" s="386"/>
      <c r="BP17" s="386"/>
      <c r="BQ17" s="386"/>
      <c r="BR17" s="386"/>
      <c r="BS17" s="386"/>
      <c r="BT17" s="386"/>
      <c r="BU17" s="387"/>
      <c r="BV17" s="385">
        <v>555884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574.27</v>
      </c>
      <c r="M18" s="498"/>
      <c r="N18" s="498"/>
      <c r="O18" s="498"/>
      <c r="P18" s="498"/>
      <c r="Q18" s="498"/>
      <c r="R18" s="499"/>
      <c r="S18" s="499"/>
      <c r="T18" s="499"/>
      <c r="U18" s="499"/>
      <c r="V18" s="500"/>
      <c r="W18" s="403"/>
      <c r="X18" s="404"/>
      <c r="Y18" s="404"/>
      <c r="Z18" s="404"/>
      <c r="AA18" s="404"/>
      <c r="AB18" s="395"/>
      <c r="AC18" s="501">
        <v>61.2</v>
      </c>
      <c r="AD18" s="502"/>
      <c r="AE18" s="502"/>
      <c r="AF18" s="502"/>
      <c r="AG18" s="503"/>
      <c r="AH18" s="501">
        <v>61.5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2454348</v>
      </c>
      <c r="BO18" s="386"/>
      <c r="BP18" s="386"/>
      <c r="BQ18" s="386"/>
      <c r="BR18" s="386"/>
      <c r="BS18" s="386"/>
      <c r="BT18" s="386"/>
      <c r="BU18" s="387"/>
      <c r="BV18" s="385">
        <v>2338261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4461881</v>
      </c>
      <c r="BO19" s="386"/>
      <c r="BP19" s="386"/>
      <c r="BQ19" s="386"/>
      <c r="BR19" s="386"/>
      <c r="BS19" s="386"/>
      <c r="BT19" s="386"/>
      <c r="BU19" s="387"/>
      <c r="BV19" s="385">
        <v>3809927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1224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4997425</v>
      </c>
      <c r="BO23" s="386"/>
      <c r="BP23" s="386"/>
      <c r="BQ23" s="386"/>
      <c r="BR23" s="386"/>
      <c r="BS23" s="386"/>
      <c r="BT23" s="386"/>
      <c r="BU23" s="387"/>
      <c r="BV23" s="385">
        <v>5526113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7100</v>
      </c>
      <c r="R24" s="437"/>
      <c r="S24" s="437"/>
      <c r="T24" s="437"/>
      <c r="U24" s="437"/>
      <c r="V24" s="476"/>
      <c r="W24" s="531"/>
      <c r="X24" s="519"/>
      <c r="Y24" s="520"/>
      <c r="Z24" s="435" t="s">
        <v>154</v>
      </c>
      <c r="AA24" s="415"/>
      <c r="AB24" s="415"/>
      <c r="AC24" s="415"/>
      <c r="AD24" s="415"/>
      <c r="AE24" s="415"/>
      <c r="AF24" s="415"/>
      <c r="AG24" s="416"/>
      <c r="AH24" s="436">
        <v>82</v>
      </c>
      <c r="AI24" s="437"/>
      <c r="AJ24" s="437"/>
      <c r="AK24" s="437"/>
      <c r="AL24" s="476"/>
      <c r="AM24" s="436">
        <v>255676</v>
      </c>
      <c r="AN24" s="437"/>
      <c r="AO24" s="437"/>
      <c r="AP24" s="437"/>
      <c r="AQ24" s="437"/>
      <c r="AR24" s="476"/>
      <c r="AS24" s="436">
        <v>3118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4262035</v>
      </c>
      <c r="BO24" s="386"/>
      <c r="BP24" s="386"/>
      <c r="BQ24" s="386"/>
      <c r="BR24" s="386"/>
      <c r="BS24" s="386"/>
      <c r="BT24" s="386"/>
      <c r="BU24" s="387"/>
      <c r="BV24" s="385">
        <v>4795879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6000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79783</v>
      </c>
      <c r="BO25" s="349"/>
      <c r="BP25" s="349"/>
      <c r="BQ25" s="349"/>
      <c r="BR25" s="349"/>
      <c r="BS25" s="349"/>
      <c r="BT25" s="349"/>
      <c r="BU25" s="350"/>
      <c r="BV25" s="348">
        <v>29033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5500</v>
      </c>
      <c r="R26" s="437"/>
      <c r="S26" s="437"/>
      <c r="T26" s="437"/>
      <c r="U26" s="437"/>
      <c r="V26" s="476"/>
      <c r="W26" s="531"/>
      <c r="X26" s="519"/>
      <c r="Y26" s="520"/>
      <c r="Z26" s="435" t="s">
        <v>160</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2300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1900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973720</v>
      </c>
      <c r="BO28" s="349"/>
      <c r="BP28" s="349"/>
      <c r="BQ28" s="349"/>
      <c r="BR28" s="349"/>
      <c r="BS28" s="349"/>
      <c r="BT28" s="349"/>
      <c r="BU28" s="350"/>
      <c r="BV28" s="348">
        <v>973360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7</v>
      </c>
      <c r="M29" s="437"/>
      <c r="N29" s="437"/>
      <c r="O29" s="437"/>
      <c r="P29" s="476"/>
      <c r="Q29" s="436">
        <v>1700</v>
      </c>
      <c r="R29" s="437"/>
      <c r="S29" s="437"/>
      <c r="T29" s="437"/>
      <c r="U29" s="437"/>
      <c r="V29" s="476"/>
      <c r="W29" s="531"/>
      <c r="X29" s="519"/>
      <c r="Y29" s="520"/>
      <c r="Z29" s="435" t="s">
        <v>170</v>
      </c>
      <c r="AA29" s="415"/>
      <c r="AB29" s="415"/>
      <c r="AC29" s="415"/>
      <c r="AD29" s="415"/>
      <c r="AE29" s="415"/>
      <c r="AF29" s="415"/>
      <c r="AG29" s="416"/>
      <c r="AH29" s="436">
        <v>82</v>
      </c>
      <c r="AI29" s="437"/>
      <c r="AJ29" s="437"/>
      <c r="AK29" s="437"/>
      <c r="AL29" s="476"/>
      <c r="AM29" s="436">
        <v>255676</v>
      </c>
      <c r="AN29" s="437"/>
      <c r="AO29" s="437"/>
      <c r="AP29" s="437"/>
      <c r="AQ29" s="437"/>
      <c r="AR29" s="476"/>
      <c r="AS29" s="436">
        <v>3118</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1248430</v>
      </c>
      <c r="BO29" s="386"/>
      <c r="BP29" s="386"/>
      <c r="BQ29" s="386"/>
      <c r="BR29" s="386"/>
      <c r="BS29" s="386"/>
      <c r="BT29" s="386"/>
      <c r="BU29" s="387"/>
      <c r="BV29" s="385">
        <v>1241220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2455820</v>
      </c>
      <c r="BO30" s="553"/>
      <c r="BP30" s="553"/>
      <c r="BQ30" s="553"/>
      <c r="BR30" s="553"/>
      <c r="BS30" s="553"/>
      <c r="BT30" s="553"/>
      <c r="BU30" s="554"/>
      <c r="BV30" s="552">
        <v>1802950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西天北五町衛生施設組合</v>
      </c>
      <c r="BZ34" s="565"/>
      <c r="CA34" s="565"/>
      <c r="CB34" s="565"/>
      <c r="CC34" s="565"/>
      <c r="CD34" s="565"/>
      <c r="CE34" s="565"/>
      <c r="CF34" s="565"/>
      <c r="CG34" s="565"/>
      <c r="CH34" s="565"/>
      <c r="CI34" s="565"/>
      <c r="CJ34" s="565"/>
      <c r="CK34" s="565"/>
      <c r="CL34" s="565"/>
      <c r="CM34" s="565"/>
      <c r="CN34" s="165"/>
      <c r="CO34" s="564">
        <f>IF(CQ34="","",MAX(C34:D43,U34:V43,AM34:AN43,BE34:BF43,BW34:BX43)+1)</f>
        <v>10</v>
      </c>
      <c r="CP34" s="564"/>
      <c r="CQ34" s="565" t="str">
        <f>IF('各会計、関係団体の財政状況及び健全化判断比率'!BS7="","",'各会計、関係団体の財政状況及び健全化判断比率'!BS7)</f>
        <v>㈱幌延町トナカイ観光牧場</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診療所特別会計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北留萌消防組合</v>
      </c>
      <c r="BZ35" s="565"/>
      <c r="CA35" s="565"/>
      <c r="CB35" s="565"/>
      <c r="CC35" s="565"/>
      <c r="CD35" s="565"/>
      <c r="CE35" s="565"/>
      <c r="CF35" s="565"/>
      <c r="CG35" s="565"/>
      <c r="CH35" s="565"/>
      <c r="CI35" s="565"/>
      <c r="CJ35" s="565"/>
      <c r="CK35" s="565"/>
      <c r="CL35" s="565"/>
      <c r="CM35" s="565"/>
      <c r="CN35" s="165"/>
      <c r="CO35" s="564">
        <f t="shared" ref="CO35:CO43" si="3">IF(CQ35="","",CO34+1)</f>
        <v>11</v>
      </c>
      <c r="CP35" s="564"/>
      <c r="CQ35" s="565" t="str">
        <f>IF('各会計、関係団体の財政状況及び健全化判断比率'!BS8="","",'各会計、関係団体の財政状況及び健全化判断比率'!BS8)</f>
        <v>㈲幌延町畜産振興公社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167" t="s">
        <v>23</v>
      </c>
      <c r="C41" s="1168"/>
      <c r="D41" s="81"/>
      <c r="E41" s="1173" t="s">
        <v>24</v>
      </c>
      <c r="F41" s="1173"/>
      <c r="G41" s="1173"/>
      <c r="H41" s="1174"/>
      <c r="I41" s="82">
        <v>5172</v>
      </c>
      <c r="J41" s="83">
        <v>6235</v>
      </c>
      <c r="K41" s="83">
        <v>6072</v>
      </c>
      <c r="L41" s="83">
        <v>5526</v>
      </c>
      <c r="M41" s="84">
        <v>5014</v>
      </c>
    </row>
    <row r="42" spans="2:13" ht="27.75" customHeight="1" x14ac:dyDescent="0.15">
      <c r="B42" s="1169"/>
      <c r="C42" s="1170"/>
      <c r="D42" s="85"/>
      <c r="E42" s="1175" t="s">
        <v>25</v>
      </c>
      <c r="F42" s="1175"/>
      <c r="G42" s="1175"/>
      <c r="H42" s="1176"/>
      <c r="I42" s="86">
        <v>21</v>
      </c>
      <c r="J42" s="87">
        <v>15</v>
      </c>
      <c r="K42" s="87">
        <v>10</v>
      </c>
      <c r="L42" s="87">
        <v>5</v>
      </c>
      <c r="M42" s="88" t="s">
        <v>474</v>
      </c>
    </row>
    <row r="43" spans="2:13" ht="27.75" customHeight="1" x14ac:dyDescent="0.15">
      <c r="B43" s="1169"/>
      <c r="C43" s="1170"/>
      <c r="D43" s="85"/>
      <c r="E43" s="1175" t="s">
        <v>26</v>
      </c>
      <c r="F43" s="1175"/>
      <c r="G43" s="1175"/>
      <c r="H43" s="1176"/>
      <c r="I43" s="86">
        <v>757</v>
      </c>
      <c r="J43" s="87">
        <v>749</v>
      </c>
      <c r="K43" s="87">
        <v>654</v>
      </c>
      <c r="L43" s="87">
        <v>522</v>
      </c>
      <c r="M43" s="88">
        <v>422</v>
      </c>
    </row>
    <row r="44" spans="2:13" ht="27.75" customHeight="1" x14ac:dyDescent="0.15">
      <c r="B44" s="1169"/>
      <c r="C44" s="1170"/>
      <c r="D44" s="85"/>
      <c r="E44" s="1175" t="s">
        <v>27</v>
      </c>
      <c r="F44" s="1175"/>
      <c r="G44" s="1175"/>
      <c r="H44" s="1176"/>
      <c r="I44" s="86">
        <v>348</v>
      </c>
      <c r="J44" s="87">
        <v>301</v>
      </c>
      <c r="K44" s="87">
        <v>259</v>
      </c>
      <c r="L44" s="87">
        <v>210</v>
      </c>
      <c r="M44" s="88">
        <v>161</v>
      </c>
    </row>
    <row r="45" spans="2:13" ht="27.75" customHeight="1" x14ac:dyDescent="0.15">
      <c r="B45" s="1169"/>
      <c r="C45" s="1170"/>
      <c r="D45" s="85"/>
      <c r="E45" s="1175" t="s">
        <v>28</v>
      </c>
      <c r="F45" s="1175"/>
      <c r="G45" s="1175"/>
      <c r="H45" s="1176"/>
      <c r="I45" s="86">
        <v>811</v>
      </c>
      <c r="J45" s="87">
        <v>682</v>
      </c>
      <c r="K45" s="87">
        <v>811</v>
      </c>
      <c r="L45" s="87">
        <v>767</v>
      </c>
      <c r="M45" s="88">
        <v>713</v>
      </c>
    </row>
    <row r="46" spans="2:13" ht="27.75" customHeight="1" x14ac:dyDescent="0.15">
      <c r="B46" s="1169"/>
      <c r="C46" s="1170"/>
      <c r="D46" s="85"/>
      <c r="E46" s="1175" t="s">
        <v>29</v>
      </c>
      <c r="F46" s="1175"/>
      <c r="G46" s="1175"/>
      <c r="H46" s="1176"/>
      <c r="I46" s="86" t="s">
        <v>474</v>
      </c>
      <c r="J46" s="87" t="s">
        <v>474</v>
      </c>
      <c r="K46" s="87" t="s">
        <v>474</v>
      </c>
      <c r="L46" s="87" t="s">
        <v>474</v>
      </c>
      <c r="M46" s="88" t="s">
        <v>474</v>
      </c>
    </row>
    <row r="47" spans="2:13" ht="27.75" customHeight="1" x14ac:dyDescent="0.15">
      <c r="B47" s="1169"/>
      <c r="C47" s="1170"/>
      <c r="D47" s="85"/>
      <c r="E47" s="1175" t="s">
        <v>30</v>
      </c>
      <c r="F47" s="1175"/>
      <c r="G47" s="1175"/>
      <c r="H47" s="1176"/>
      <c r="I47" s="86" t="s">
        <v>474</v>
      </c>
      <c r="J47" s="87" t="s">
        <v>474</v>
      </c>
      <c r="K47" s="87" t="s">
        <v>474</v>
      </c>
      <c r="L47" s="87" t="s">
        <v>474</v>
      </c>
      <c r="M47" s="88" t="s">
        <v>474</v>
      </c>
    </row>
    <row r="48" spans="2:13" ht="27.75" customHeight="1" x14ac:dyDescent="0.15">
      <c r="B48" s="1171"/>
      <c r="C48" s="1172"/>
      <c r="D48" s="85"/>
      <c r="E48" s="1175" t="s">
        <v>31</v>
      </c>
      <c r="F48" s="1175"/>
      <c r="G48" s="1175"/>
      <c r="H48" s="1176"/>
      <c r="I48" s="86" t="s">
        <v>474</v>
      </c>
      <c r="J48" s="87" t="s">
        <v>474</v>
      </c>
      <c r="K48" s="87" t="s">
        <v>474</v>
      </c>
      <c r="L48" s="87" t="s">
        <v>474</v>
      </c>
      <c r="M48" s="88" t="s">
        <v>474</v>
      </c>
    </row>
    <row r="49" spans="2:13" ht="27.75" customHeight="1" x14ac:dyDescent="0.15">
      <c r="B49" s="1177" t="s">
        <v>32</v>
      </c>
      <c r="C49" s="1178"/>
      <c r="D49" s="89"/>
      <c r="E49" s="1175" t="s">
        <v>33</v>
      </c>
      <c r="F49" s="1175"/>
      <c r="G49" s="1175"/>
      <c r="H49" s="1176"/>
      <c r="I49" s="86">
        <v>3185</v>
      </c>
      <c r="J49" s="87">
        <v>3585</v>
      </c>
      <c r="K49" s="87">
        <v>3997</v>
      </c>
      <c r="L49" s="87">
        <v>4066</v>
      </c>
      <c r="M49" s="88">
        <v>4657</v>
      </c>
    </row>
    <row r="50" spans="2:13" ht="27.75" customHeight="1" x14ac:dyDescent="0.15">
      <c r="B50" s="1169"/>
      <c r="C50" s="1170"/>
      <c r="D50" s="85"/>
      <c r="E50" s="1175" t="s">
        <v>34</v>
      </c>
      <c r="F50" s="1175"/>
      <c r="G50" s="1175"/>
      <c r="H50" s="1176"/>
      <c r="I50" s="86">
        <v>952</v>
      </c>
      <c r="J50" s="87">
        <v>886</v>
      </c>
      <c r="K50" s="87">
        <v>820</v>
      </c>
      <c r="L50" s="87">
        <v>751</v>
      </c>
      <c r="M50" s="88">
        <v>682</v>
      </c>
    </row>
    <row r="51" spans="2:13" ht="27.75" customHeight="1" x14ac:dyDescent="0.15">
      <c r="B51" s="1171"/>
      <c r="C51" s="1172"/>
      <c r="D51" s="85"/>
      <c r="E51" s="1175" t="s">
        <v>35</v>
      </c>
      <c r="F51" s="1175"/>
      <c r="G51" s="1175"/>
      <c r="H51" s="1176"/>
      <c r="I51" s="86">
        <v>3954</v>
      </c>
      <c r="J51" s="87">
        <v>4783</v>
      </c>
      <c r="K51" s="87">
        <v>4728</v>
      </c>
      <c r="L51" s="87">
        <v>4667</v>
      </c>
      <c r="M51" s="88">
        <v>4450</v>
      </c>
    </row>
    <row r="52" spans="2:13" ht="27.75" customHeight="1" thickBot="1" x14ac:dyDescent="0.2">
      <c r="B52" s="1179" t="s">
        <v>36</v>
      </c>
      <c r="C52" s="1180"/>
      <c r="D52" s="90"/>
      <c r="E52" s="1181" t="s">
        <v>37</v>
      </c>
      <c r="F52" s="1181"/>
      <c r="G52" s="1181"/>
      <c r="H52" s="1182"/>
      <c r="I52" s="91">
        <v>-981</v>
      </c>
      <c r="J52" s="92">
        <v>-1273</v>
      </c>
      <c r="K52" s="92">
        <v>-1738</v>
      </c>
      <c r="L52" s="92">
        <v>-2454</v>
      </c>
      <c r="M52" s="93">
        <v>-3478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645872</v>
      </c>
      <c r="E3" s="116"/>
      <c r="F3" s="117">
        <v>262834</v>
      </c>
      <c r="G3" s="118"/>
      <c r="H3" s="119"/>
    </row>
    <row r="4" spans="1:8" x14ac:dyDescent="0.15">
      <c r="A4" s="120"/>
      <c r="B4" s="121"/>
      <c r="C4" s="122"/>
      <c r="D4" s="123">
        <v>447488</v>
      </c>
      <c r="E4" s="124"/>
      <c r="F4" s="125">
        <v>147509</v>
      </c>
      <c r="G4" s="126"/>
      <c r="H4" s="127"/>
    </row>
    <row r="5" spans="1:8" x14ac:dyDescent="0.15">
      <c r="A5" s="108" t="s">
        <v>508</v>
      </c>
      <c r="B5" s="113"/>
      <c r="C5" s="114"/>
      <c r="D5" s="115">
        <v>946834</v>
      </c>
      <c r="E5" s="116"/>
      <c r="F5" s="117">
        <v>334234</v>
      </c>
      <c r="G5" s="118"/>
      <c r="H5" s="119"/>
    </row>
    <row r="6" spans="1:8" x14ac:dyDescent="0.15">
      <c r="A6" s="120"/>
      <c r="B6" s="121"/>
      <c r="C6" s="122"/>
      <c r="D6" s="123">
        <v>569413</v>
      </c>
      <c r="E6" s="124"/>
      <c r="F6" s="125">
        <v>135366</v>
      </c>
      <c r="G6" s="126"/>
      <c r="H6" s="127"/>
    </row>
    <row r="7" spans="1:8" x14ac:dyDescent="0.15">
      <c r="A7" s="108" t="s">
        <v>509</v>
      </c>
      <c r="B7" s="113"/>
      <c r="C7" s="114"/>
      <c r="D7" s="115">
        <v>463018</v>
      </c>
      <c r="E7" s="116"/>
      <c r="F7" s="117">
        <v>216155</v>
      </c>
      <c r="G7" s="118"/>
      <c r="H7" s="119"/>
    </row>
    <row r="8" spans="1:8" x14ac:dyDescent="0.15">
      <c r="A8" s="120"/>
      <c r="B8" s="121"/>
      <c r="C8" s="122"/>
      <c r="D8" s="123">
        <v>292170</v>
      </c>
      <c r="E8" s="124"/>
      <c r="F8" s="125">
        <v>108827</v>
      </c>
      <c r="G8" s="126"/>
      <c r="H8" s="127"/>
    </row>
    <row r="9" spans="1:8" x14ac:dyDescent="0.15">
      <c r="A9" s="108" t="s">
        <v>510</v>
      </c>
      <c r="B9" s="113"/>
      <c r="C9" s="114"/>
      <c r="D9" s="115">
        <v>154011</v>
      </c>
      <c r="E9" s="116"/>
      <c r="F9" s="117">
        <v>228305</v>
      </c>
      <c r="G9" s="118"/>
      <c r="H9" s="119"/>
    </row>
    <row r="10" spans="1:8" x14ac:dyDescent="0.15">
      <c r="A10" s="120"/>
      <c r="B10" s="121"/>
      <c r="C10" s="122"/>
      <c r="D10" s="123">
        <v>100112</v>
      </c>
      <c r="E10" s="124"/>
      <c r="F10" s="125">
        <v>86611</v>
      </c>
      <c r="G10" s="126"/>
      <c r="H10" s="127"/>
    </row>
    <row r="11" spans="1:8" x14ac:dyDescent="0.15">
      <c r="A11" s="108" t="s">
        <v>511</v>
      </c>
      <c r="B11" s="113"/>
      <c r="C11" s="114"/>
      <c r="D11" s="115">
        <v>238421</v>
      </c>
      <c r="E11" s="116"/>
      <c r="F11" s="117">
        <v>316331</v>
      </c>
      <c r="G11" s="118"/>
      <c r="H11" s="119"/>
    </row>
    <row r="12" spans="1:8" x14ac:dyDescent="0.15">
      <c r="A12" s="120"/>
      <c r="B12" s="121"/>
      <c r="C12" s="128"/>
      <c r="D12" s="123">
        <v>124769</v>
      </c>
      <c r="E12" s="124"/>
      <c r="F12" s="125">
        <v>106387</v>
      </c>
      <c r="G12" s="126"/>
      <c r="H12" s="127"/>
    </row>
    <row r="13" spans="1:8" x14ac:dyDescent="0.15">
      <c r="A13" s="108"/>
      <c r="B13" s="113"/>
      <c r="C13" s="129"/>
      <c r="D13" s="130">
        <v>489631</v>
      </c>
      <c r="E13" s="131"/>
      <c r="F13" s="132">
        <v>271572</v>
      </c>
      <c r="G13" s="133"/>
      <c r="H13" s="119"/>
    </row>
    <row r="14" spans="1:8" x14ac:dyDescent="0.15">
      <c r="A14" s="120"/>
      <c r="B14" s="121"/>
      <c r="C14" s="122"/>
      <c r="D14" s="123">
        <v>306790</v>
      </c>
      <c r="E14" s="124"/>
      <c r="F14" s="125">
        <v>116940</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3.07</v>
      </c>
      <c r="C19" s="134">
        <f>ROUND(VALUE(SUBSTITUTE(実質収支比率等に係る経年分析!G$48,"▲","-")),2)</f>
        <v>7.63</v>
      </c>
      <c r="D19" s="134">
        <f>ROUND(VALUE(SUBSTITUTE(実質収支比率等に係る経年分析!H$48,"▲","-")),2)</f>
        <v>6.43</v>
      </c>
      <c r="E19" s="134">
        <f>ROUND(VALUE(SUBSTITUTE(実質収支比率等に係る経年分析!I$48,"▲","-")),2)</f>
        <v>7</v>
      </c>
      <c r="F19" s="134">
        <f>ROUND(VALUE(SUBSTITUTE(実質収支比率等に係る経年分析!J$48,"▲","-")),2)</f>
        <v>4.9000000000000004</v>
      </c>
    </row>
    <row r="20" spans="1:11" x14ac:dyDescent="0.15">
      <c r="A20" s="134" t="s">
        <v>42</v>
      </c>
      <c r="B20" s="134">
        <f>ROUND(VALUE(SUBSTITUTE(実質収支比率等に係る経年分析!F$47,"▲","-")),2)</f>
        <v>21.87</v>
      </c>
      <c r="C20" s="134">
        <f>ROUND(VALUE(SUBSTITUTE(実質収支比率等に係る経年分析!G$47,"▲","-")),2)</f>
        <v>23.27</v>
      </c>
      <c r="D20" s="134">
        <f>ROUND(VALUE(SUBSTITUTE(実質収支比率等に係る経年分析!H$47,"▲","-")),2)</f>
        <v>35.26</v>
      </c>
      <c r="E20" s="134">
        <f>ROUND(VALUE(SUBSTITUTE(実質収支比率等に係る経年分析!I$47,"▲","-")),2)</f>
        <v>30.96</v>
      </c>
      <c r="F20" s="134">
        <f>ROUND(VALUE(SUBSTITUTE(実質収支比率等に係る経年分析!J$47,"▲","-")),2)</f>
        <v>30.7</v>
      </c>
    </row>
    <row r="21" spans="1:11" x14ac:dyDescent="0.15">
      <c r="A21" s="134" t="s">
        <v>43</v>
      </c>
      <c r="B21" s="134">
        <f>IF(ISNUMBER(VALUE(SUBSTITUTE(実質収支比率等に係る経年分析!F$49,"▲","-"))),ROUND(VALUE(SUBSTITUTE(実質収支比率等に係る経年分析!F$49,"▲","-")),2),NA())</f>
        <v>-0.24</v>
      </c>
      <c r="C21" s="134">
        <f>IF(ISNUMBER(VALUE(SUBSTITUTE(実質収支比率等に係る経年分析!G$49,"▲","-"))),ROUND(VALUE(SUBSTITUTE(実質収支比率等に係る経年分析!G$49,"▲","-")),2),NA())</f>
        <v>6.99</v>
      </c>
      <c r="D21" s="134">
        <f>IF(ISNUMBER(VALUE(SUBSTITUTE(実質収支比率等に係る経年分析!H$49,"▲","-"))),ROUND(VALUE(SUBSTITUTE(実質収支比率等に係る経年分析!H$49,"▲","-")),2),NA())</f>
        <v>20.29</v>
      </c>
      <c r="E21" s="134">
        <f>IF(ISNUMBER(VALUE(SUBSTITUTE(実質収支比率等に係る経年分析!I$49,"▲","-"))),ROUND(VALUE(SUBSTITUTE(実質収支比率等に係る経年分析!I$49,"▲","-")),2),NA())</f>
        <v>6.59</v>
      </c>
      <c r="F21" s="134">
        <f>IF(ISNUMBER(VALUE(SUBSTITUTE(実質収支比率等に係る経年分析!J$49,"▲","-"))),ROUND(VALUE(SUBSTITUTE(実質収支比率等に係る経年分析!J$49,"▲","-")),2),NA())</f>
        <v>3.47</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9.41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9.17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8.99</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診療所特別会計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0.24</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0.56999999999999995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4.9000000000000004</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488</v>
      </c>
      <c r="E42" s="136"/>
      <c r="F42" s="136"/>
      <c r="G42" s="136">
        <f>'実質公債費比率（分子）の構造'!L$52</f>
        <v>466</v>
      </c>
      <c r="H42" s="136"/>
      <c r="I42" s="136"/>
      <c r="J42" s="136">
        <f>'実質公債費比率（分子）の構造'!M$52</f>
        <v>652</v>
      </c>
      <c r="K42" s="136"/>
      <c r="L42" s="136"/>
      <c r="M42" s="136">
        <f>'実質公債費比率（分子）の構造'!N$52</f>
        <v>757</v>
      </c>
      <c r="N42" s="136"/>
      <c r="O42" s="136"/>
      <c r="P42" s="136">
        <f>'実質公債費比率（分子）の構造'!O$52</f>
        <v>840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9</v>
      </c>
      <c r="C44" s="136"/>
      <c r="D44" s="136"/>
      <c r="E44" s="136">
        <f>'実質公債費比率（分子）の構造'!L$50</f>
        <v>8</v>
      </c>
      <c r="F44" s="136"/>
      <c r="G44" s="136"/>
      <c r="H44" s="136">
        <f>'実質公債費比率（分子）の構造'!M$50</f>
        <v>7</v>
      </c>
      <c r="I44" s="136"/>
      <c r="J44" s="136"/>
      <c r="K44" s="136">
        <f>'実質公債費比率（分子）の構造'!N$50</f>
        <v>7</v>
      </c>
      <c r="L44" s="136"/>
      <c r="M44" s="136"/>
      <c r="N44" s="136">
        <f>'実質公債費比率（分子）の構造'!O$50</f>
        <v>7</v>
      </c>
      <c r="O44" s="136"/>
      <c r="P44" s="136"/>
    </row>
    <row r="45" spans="1:16" x14ac:dyDescent="0.15">
      <c r="A45" s="136" t="s">
        <v>53</v>
      </c>
      <c r="B45" s="136">
        <f>'実質公債費比率（分子）の構造'!K$49</f>
        <v>51</v>
      </c>
      <c r="C45" s="136"/>
      <c r="D45" s="136"/>
      <c r="E45" s="136">
        <f>'実質公債費比率（分子）の構造'!L$49</f>
        <v>51</v>
      </c>
      <c r="F45" s="136"/>
      <c r="G45" s="136"/>
      <c r="H45" s="136">
        <f>'実質公債費比率（分子）の構造'!M$49</f>
        <v>53</v>
      </c>
      <c r="I45" s="136"/>
      <c r="J45" s="136"/>
      <c r="K45" s="136">
        <f>'実質公債費比率（分子）の構造'!N$49</f>
        <v>53</v>
      </c>
      <c r="L45" s="136"/>
      <c r="M45" s="136"/>
      <c r="N45" s="136">
        <f>'実質公債費比率（分子）の構造'!O$49</f>
        <v>51</v>
      </c>
      <c r="O45" s="136"/>
      <c r="P45" s="136"/>
    </row>
    <row r="46" spans="1:16" x14ac:dyDescent="0.15">
      <c r="A46" s="136" t="s">
        <v>54</v>
      </c>
      <c r="B46" s="136">
        <f>'実質公債費比率（分子）の構造'!K$48</f>
        <v>115</v>
      </c>
      <c r="C46" s="136"/>
      <c r="D46" s="136"/>
      <c r="E46" s="136">
        <f>'実質公債費比率（分子）の構造'!L$48</f>
        <v>102</v>
      </c>
      <c r="F46" s="136"/>
      <c r="G46" s="136"/>
      <c r="H46" s="136">
        <f>'実質公債費比率（分子）の構造'!M$48</f>
        <v>70</v>
      </c>
      <c r="I46" s="136"/>
      <c r="J46" s="136"/>
      <c r="K46" s="136">
        <f>'実質公債費比率（分子）の構造'!N$48</f>
        <v>76</v>
      </c>
      <c r="L46" s="136"/>
      <c r="M46" s="136"/>
      <c r="N46" s="136">
        <f>'実質公債費比率（分子）の構造'!O$48</f>
        <v>47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549</v>
      </c>
      <c r="C49" s="136"/>
      <c r="D49" s="136"/>
      <c r="E49" s="136">
        <f>'実質公債費比率（分子）の構造'!L$45</f>
        <v>538</v>
      </c>
      <c r="F49" s="136"/>
      <c r="G49" s="136"/>
      <c r="H49" s="136">
        <f>'実質公債費比率（分子）の構造'!M$45</f>
        <v>793</v>
      </c>
      <c r="I49" s="136"/>
      <c r="J49" s="136"/>
      <c r="K49" s="136">
        <f>'実質公債費比率（分子）の構造'!N$45</f>
        <v>929</v>
      </c>
      <c r="L49" s="136"/>
      <c r="M49" s="136"/>
      <c r="N49" s="136">
        <f>'実質公債費比率（分子）の構造'!O$45</f>
        <v>1038</v>
      </c>
      <c r="O49" s="136"/>
      <c r="P49" s="136"/>
    </row>
    <row r="50" spans="1:16" x14ac:dyDescent="0.15">
      <c r="A50" s="136" t="s">
        <v>58</v>
      </c>
      <c r="B50" s="136" t="e">
        <f>NA()</f>
        <v>#N/A</v>
      </c>
      <c r="C50" s="136">
        <f>IF(ISNUMBER('実質公債費比率（分子）の構造'!K$53),'実質公債費比率（分子）の構造'!K$53,NA())</f>
        <v>236</v>
      </c>
      <c r="D50" s="136" t="e">
        <f>NA()</f>
        <v>#N/A</v>
      </c>
      <c r="E50" s="136" t="e">
        <f>NA()</f>
        <v>#N/A</v>
      </c>
      <c r="F50" s="136">
        <f>IF(ISNUMBER('実質公債費比率（分子）の構造'!L$53),'実質公債費比率（分子）の構造'!L$53,NA())</f>
        <v>233</v>
      </c>
      <c r="G50" s="136" t="e">
        <f>NA()</f>
        <v>#N/A</v>
      </c>
      <c r="H50" s="136" t="e">
        <f>NA()</f>
        <v>#N/A</v>
      </c>
      <c r="I50" s="136">
        <f>IF(ISNUMBER('実質公債費比率（分子）の構造'!M$53),'実質公債費比率（分子）の構造'!M$53,NA())</f>
        <v>271</v>
      </c>
      <c r="J50" s="136" t="e">
        <f>NA()</f>
        <v>#N/A</v>
      </c>
      <c r="K50" s="136" t="e">
        <f>NA()</f>
        <v>#N/A</v>
      </c>
      <c r="L50" s="136">
        <f>IF(ISNUMBER('実質公債費比率（分子）の構造'!N$53),'実質公債費比率（分子）の構造'!N$53,NA())</f>
        <v>308</v>
      </c>
      <c r="M50" s="136" t="e">
        <f>NA()</f>
        <v>#N/A</v>
      </c>
      <c r="N50" s="136" t="e">
        <f>NA()</f>
        <v>#N/A</v>
      </c>
      <c r="O50" s="136">
        <f>IF(ISNUMBER('実質公債費比率（分子）の構造'!O$53),'実質公債費比率（分子）の構造'!O$53,NA())</f>
        <v>303</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3954</v>
      </c>
      <c r="E56" s="135"/>
      <c r="F56" s="135"/>
      <c r="G56" s="135">
        <f>'将来負担比率（分子）の構造'!J$51</f>
        <v>4783</v>
      </c>
      <c r="H56" s="135"/>
      <c r="I56" s="135"/>
      <c r="J56" s="135">
        <f>'将来負担比率（分子）の構造'!K$51</f>
        <v>4728</v>
      </c>
      <c r="K56" s="135"/>
      <c r="L56" s="135"/>
      <c r="M56" s="135">
        <f>'将来負担比率（分子）の構造'!L$51</f>
        <v>4667</v>
      </c>
      <c r="N56" s="135"/>
      <c r="O56" s="135"/>
      <c r="P56" s="135">
        <f>'将来負担比率（分子）の構造'!M$51</f>
        <v>4450</v>
      </c>
    </row>
    <row r="57" spans="1:16" x14ac:dyDescent="0.15">
      <c r="A57" s="135" t="s">
        <v>34</v>
      </c>
      <c r="B57" s="135"/>
      <c r="C57" s="135"/>
      <c r="D57" s="135">
        <f>'将来負担比率（分子）の構造'!I$50</f>
        <v>952</v>
      </c>
      <c r="E57" s="135"/>
      <c r="F57" s="135"/>
      <c r="G57" s="135">
        <f>'将来負担比率（分子）の構造'!J$50</f>
        <v>886</v>
      </c>
      <c r="H57" s="135"/>
      <c r="I57" s="135"/>
      <c r="J57" s="135">
        <f>'将来負担比率（分子）の構造'!K$50</f>
        <v>820</v>
      </c>
      <c r="K57" s="135"/>
      <c r="L57" s="135"/>
      <c r="M57" s="135">
        <f>'将来負担比率（分子）の構造'!L$50</f>
        <v>751</v>
      </c>
      <c r="N57" s="135"/>
      <c r="O57" s="135"/>
      <c r="P57" s="135">
        <f>'将来負担比率（分子）の構造'!M$50</f>
        <v>682</v>
      </c>
    </row>
    <row r="58" spans="1:16" x14ac:dyDescent="0.15">
      <c r="A58" s="135" t="s">
        <v>33</v>
      </c>
      <c r="B58" s="135"/>
      <c r="C58" s="135"/>
      <c r="D58" s="135">
        <f>'将来負担比率（分子）の構造'!I$49</f>
        <v>3185</v>
      </c>
      <c r="E58" s="135"/>
      <c r="F58" s="135"/>
      <c r="G58" s="135">
        <f>'将来負担比率（分子）の構造'!J$49</f>
        <v>3585</v>
      </c>
      <c r="H58" s="135"/>
      <c r="I58" s="135"/>
      <c r="J58" s="135">
        <f>'将来負担比率（分子）の構造'!K$49</f>
        <v>3997</v>
      </c>
      <c r="K58" s="135"/>
      <c r="L58" s="135"/>
      <c r="M58" s="135">
        <f>'将来負担比率（分子）の構造'!L$49</f>
        <v>4066</v>
      </c>
      <c r="N58" s="135"/>
      <c r="O58" s="135"/>
      <c r="P58" s="135">
        <f>'将来負担比率（分子）の構造'!M$49</f>
        <v>4657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811</v>
      </c>
      <c r="C62" s="135"/>
      <c r="D62" s="135"/>
      <c r="E62" s="135">
        <f>'将来負担比率（分子）の構造'!J$45</f>
        <v>682</v>
      </c>
      <c r="F62" s="135"/>
      <c r="G62" s="135"/>
      <c r="H62" s="135">
        <f>'将来負担比率（分子）の構造'!K$45</f>
        <v>811</v>
      </c>
      <c r="I62" s="135"/>
      <c r="J62" s="135"/>
      <c r="K62" s="135">
        <f>'将来負担比率（分子）の構造'!L$45</f>
        <v>767</v>
      </c>
      <c r="L62" s="135"/>
      <c r="M62" s="135"/>
      <c r="N62" s="135">
        <f>'将来負担比率（分子）の構造'!M$45</f>
        <v>713</v>
      </c>
      <c r="O62" s="135"/>
      <c r="P62" s="135"/>
    </row>
    <row r="63" spans="1:16" x14ac:dyDescent="0.15">
      <c r="A63" s="135" t="s">
        <v>27</v>
      </c>
      <c r="B63" s="135">
        <f>'将来負担比率（分子）の構造'!I$44</f>
        <v>348</v>
      </c>
      <c r="C63" s="135"/>
      <c r="D63" s="135"/>
      <c r="E63" s="135">
        <f>'将来負担比率（分子）の構造'!J$44</f>
        <v>301</v>
      </c>
      <c r="F63" s="135"/>
      <c r="G63" s="135"/>
      <c r="H63" s="135">
        <f>'将来負担比率（分子）の構造'!K$44</f>
        <v>259</v>
      </c>
      <c r="I63" s="135"/>
      <c r="J63" s="135"/>
      <c r="K63" s="135">
        <f>'将来負担比率（分子）の構造'!L$44</f>
        <v>210</v>
      </c>
      <c r="L63" s="135"/>
      <c r="M63" s="135"/>
      <c r="N63" s="135">
        <f>'将来負担比率（分子）の構造'!M$44</f>
        <v>161</v>
      </c>
      <c r="O63" s="135"/>
      <c r="P63" s="135"/>
    </row>
    <row r="64" spans="1:16" x14ac:dyDescent="0.15">
      <c r="A64" s="135" t="s">
        <v>26</v>
      </c>
      <c r="B64" s="135">
        <f>'将来負担比率（分子）の構造'!I$43</f>
        <v>757</v>
      </c>
      <c r="C64" s="135"/>
      <c r="D64" s="135"/>
      <c r="E64" s="135">
        <f>'将来負担比率（分子）の構造'!J$43</f>
        <v>749</v>
      </c>
      <c r="F64" s="135"/>
      <c r="G64" s="135"/>
      <c r="H64" s="135">
        <f>'将来負担比率（分子）の構造'!K$43</f>
        <v>654</v>
      </c>
      <c r="I64" s="135"/>
      <c r="J64" s="135"/>
      <c r="K64" s="135">
        <f>'将来負担比率（分子）の構造'!L$43</f>
        <v>522</v>
      </c>
      <c r="L64" s="135"/>
      <c r="M64" s="135"/>
      <c r="N64" s="135">
        <f>'将来負担比率（分子）の構造'!M$43</f>
        <v>422</v>
      </c>
      <c r="O64" s="135"/>
      <c r="P64" s="135"/>
    </row>
    <row r="65" spans="1:16" x14ac:dyDescent="0.15">
      <c r="A65" s="135" t="s">
        <v>25</v>
      </c>
      <c r="B65" s="135">
        <f>'将来負担比率（分子）の構造'!I$42</f>
        <v>21</v>
      </c>
      <c r="C65" s="135"/>
      <c r="D65" s="135"/>
      <c r="E65" s="135">
        <f>'将来負担比率（分子）の構造'!J$42</f>
        <v>15</v>
      </c>
      <c r="F65" s="135"/>
      <c r="G65" s="135"/>
      <c r="H65" s="135">
        <f>'将来負担比率（分子）の構造'!K$42</f>
        <v>10</v>
      </c>
      <c r="I65" s="135"/>
      <c r="J65" s="135"/>
      <c r="K65" s="135">
        <f>'将来負担比率（分子）の構造'!L$42</f>
        <v>5</v>
      </c>
      <c r="L65" s="135"/>
      <c r="M65" s="135"/>
      <c r="N65" s="135" t="str">
        <f>'将来負担比率（分子）の構造'!M$42</f>
        <v>-</v>
      </c>
      <c r="O65" s="135"/>
      <c r="P65" s="135"/>
    </row>
    <row r="66" spans="1:16" x14ac:dyDescent="0.15">
      <c r="A66" s="135" t="s">
        <v>24</v>
      </c>
      <c r="B66" s="135">
        <f>'将来負担比率（分子）の構造'!I$41</f>
        <v>5172</v>
      </c>
      <c r="C66" s="135"/>
      <c r="D66" s="135"/>
      <c r="E66" s="135">
        <f>'将来負担比率（分子）の構造'!J$41</f>
        <v>6235</v>
      </c>
      <c r="F66" s="135"/>
      <c r="G66" s="135"/>
      <c r="H66" s="135">
        <f>'将来負担比率（分子）の構造'!K$41</f>
        <v>6072</v>
      </c>
      <c r="I66" s="135"/>
      <c r="J66" s="135"/>
      <c r="K66" s="135">
        <f>'将来負担比率（分子）の構造'!L$41</f>
        <v>5526</v>
      </c>
      <c r="L66" s="135"/>
      <c r="M66" s="135"/>
      <c r="N66" s="135">
        <f>'将来負担比率（分子）の構造'!M$41</f>
        <v>5014</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420565</v>
      </c>
      <c r="S5" s="581"/>
      <c r="T5" s="581"/>
      <c r="U5" s="581"/>
      <c r="V5" s="581"/>
      <c r="W5" s="581"/>
      <c r="X5" s="581"/>
      <c r="Y5" s="582"/>
      <c r="Z5" s="583">
        <v>6.9</v>
      </c>
      <c r="AA5" s="583"/>
      <c r="AB5" s="583"/>
      <c r="AC5" s="583"/>
      <c r="AD5" s="584">
        <v>420565</v>
      </c>
      <c r="AE5" s="584"/>
      <c r="AF5" s="584"/>
      <c r="AG5" s="584"/>
      <c r="AH5" s="584"/>
      <c r="AI5" s="584"/>
      <c r="AJ5" s="584"/>
      <c r="AK5" s="584"/>
      <c r="AL5" s="585">
        <v>13.9</v>
      </c>
      <c r="AM5" s="586"/>
      <c r="AN5" s="586"/>
      <c r="AO5" s="587"/>
      <c r="AP5" s="577" t="s">
        <v>208</v>
      </c>
      <c r="AQ5" s="578"/>
      <c r="AR5" s="578"/>
      <c r="AS5" s="578"/>
      <c r="AT5" s="578"/>
      <c r="AU5" s="578"/>
      <c r="AV5" s="578"/>
      <c r="AW5" s="578"/>
      <c r="AX5" s="578"/>
      <c r="AY5" s="578"/>
      <c r="AZ5" s="578"/>
      <c r="BA5" s="578"/>
      <c r="BB5" s="578"/>
      <c r="BC5" s="578"/>
      <c r="BD5" s="578"/>
      <c r="BE5" s="578"/>
      <c r="BF5" s="579"/>
      <c r="BG5" s="591">
        <v>420565</v>
      </c>
      <c r="BH5" s="592"/>
      <c r="BI5" s="592"/>
      <c r="BJ5" s="592"/>
      <c r="BK5" s="592"/>
      <c r="BL5" s="592"/>
      <c r="BM5" s="592"/>
      <c r="BN5" s="593"/>
      <c r="BO5" s="594">
        <v>100</v>
      </c>
      <c r="BP5" s="594"/>
      <c r="BQ5" s="594"/>
      <c r="BR5" s="594"/>
      <c r="BS5" s="595">
        <v>2403</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81191</v>
      </c>
      <c r="S6" s="592"/>
      <c r="T6" s="592"/>
      <c r="U6" s="592"/>
      <c r="V6" s="592"/>
      <c r="W6" s="592"/>
      <c r="X6" s="592"/>
      <c r="Y6" s="593"/>
      <c r="Z6" s="594">
        <v>1.3</v>
      </c>
      <c r="AA6" s="594"/>
      <c r="AB6" s="594"/>
      <c r="AC6" s="594"/>
      <c r="AD6" s="595">
        <v>81191</v>
      </c>
      <c r="AE6" s="595"/>
      <c r="AF6" s="595"/>
      <c r="AG6" s="595"/>
      <c r="AH6" s="595"/>
      <c r="AI6" s="595"/>
      <c r="AJ6" s="595"/>
      <c r="AK6" s="595"/>
      <c r="AL6" s="596">
        <v>2.7</v>
      </c>
      <c r="AM6" s="597"/>
      <c r="AN6" s="597"/>
      <c r="AO6" s="598"/>
      <c r="AP6" s="588" t="s">
        <v>213</v>
      </c>
      <c r="AQ6" s="589"/>
      <c r="AR6" s="589"/>
      <c r="AS6" s="589"/>
      <c r="AT6" s="589"/>
      <c r="AU6" s="589"/>
      <c r="AV6" s="589"/>
      <c r="AW6" s="589"/>
      <c r="AX6" s="589"/>
      <c r="AY6" s="589"/>
      <c r="AZ6" s="589"/>
      <c r="BA6" s="589"/>
      <c r="BB6" s="589"/>
      <c r="BC6" s="589"/>
      <c r="BD6" s="589"/>
      <c r="BE6" s="589"/>
      <c r="BF6" s="590"/>
      <c r="BG6" s="591">
        <v>420565</v>
      </c>
      <c r="BH6" s="592"/>
      <c r="BI6" s="592"/>
      <c r="BJ6" s="592"/>
      <c r="BK6" s="592"/>
      <c r="BL6" s="592"/>
      <c r="BM6" s="592"/>
      <c r="BN6" s="593"/>
      <c r="BO6" s="594">
        <v>100</v>
      </c>
      <c r="BP6" s="594"/>
      <c r="BQ6" s="594"/>
      <c r="BR6" s="594"/>
      <c r="BS6" s="595">
        <v>2403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54341</v>
      </c>
      <c r="CS6" s="592"/>
      <c r="CT6" s="592"/>
      <c r="CU6" s="592"/>
      <c r="CV6" s="592"/>
      <c r="CW6" s="592"/>
      <c r="CX6" s="592"/>
      <c r="CY6" s="593"/>
      <c r="CZ6" s="594">
        <v>0.9</v>
      </c>
      <c r="DA6" s="594"/>
      <c r="DB6" s="594"/>
      <c r="DC6" s="594"/>
      <c r="DD6" s="600" t="s">
        <v>215</v>
      </c>
      <c r="DE6" s="592"/>
      <c r="DF6" s="592"/>
      <c r="DG6" s="592"/>
      <c r="DH6" s="592"/>
      <c r="DI6" s="592"/>
      <c r="DJ6" s="592"/>
      <c r="DK6" s="592"/>
      <c r="DL6" s="592"/>
      <c r="DM6" s="592"/>
      <c r="DN6" s="592"/>
      <c r="DO6" s="592"/>
      <c r="DP6" s="593"/>
      <c r="DQ6" s="600">
        <v>54341</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914</v>
      </c>
      <c r="S7" s="592"/>
      <c r="T7" s="592"/>
      <c r="U7" s="592"/>
      <c r="V7" s="592"/>
      <c r="W7" s="592"/>
      <c r="X7" s="592"/>
      <c r="Y7" s="593"/>
      <c r="Z7" s="594">
        <v>0</v>
      </c>
      <c r="AA7" s="594"/>
      <c r="AB7" s="594"/>
      <c r="AC7" s="594"/>
      <c r="AD7" s="595">
        <v>914</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166602</v>
      </c>
      <c r="BH7" s="592"/>
      <c r="BI7" s="592"/>
      <c r="BJ7" s="592"/>
      <c r="BK7" s="592"/>
      <c r="BL7" s="592"/>
      <c r="BM7" s="592"/>
      <c r="BN7" s="593"/>
      <c r="BO7" s="594">
        <v>39.6</v>
      </c>
      <c r="BP7" s="594"/>
      <c r="BQ7" s="594"/>
      <c r="BR7" s="594"/>
      <c r="BS7" s="595">
        <v>2403</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2219213</v>
      </c>
      <c r="CS7" s="592"/>
      <c r="CT7" s="592"/>
      <c r="CU7" s="592"/>
      <c r="CV7" s="592"/>
      <c r="CW7" s="592"/>
      <c r="CX7" s="592"/>
      <c r="CY7" s="593"/>
      <c r="CZ7" s="594">
        <v>37.4</v>
      </c>
      <c r="DA7" s="594"/>
      <c r="DB7" s="594"/>
      <c r="DC7" s="594"/>
      <c r="DD7" s="600">
        <v>33354</v>
      </c>
      <c r="DE7" s="592"/>
      <c r="DF7" s="592"/>
      <c r="DG7" s="592"/>
      <c r="DH7" s="592"/>
      <c r="DI7" s="592"/>
      <c r="DJ7" s="592"/>
      <c r="DK7" s="592"/>
      <c r="DL7" s="592"/>
      <c r="DM7" s="592"/>
      <c r="DN7" s="592"/>
      <c r="DO7" s="592"/>
      <c r="DP7" s="593"/>
      <c r="DQ7" s="600">
        <v>1706022</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797</v>
      </c>
      <c r="S8" s="592"/>
      <c r="T8" s="592"/>
      <c r="U8" s="592"/>
      <c r="V8" s="592"/>
      <c r="W8" s="592"/>
      <c r="X8" s="592"/>
      <c r="Y8" s="593"/>
      <c r="Z8" s="594">
        <v>0</v>
      </c>
      <c r="AA8" s="594"/>
      <c r="AB8" s="594"/>
      <c r="AC8" s="594"/>
      <c r="AD8" s="595">
        <v>797</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3902</v>
      </c>
      <c r="BH8" s="592"/>
      <c r="BI8" s="592"/>
      <c r="BJ8" s="592"/>
      <c r="BK8" s="592"/>
      <c r="BL8" s="592"/>
      <c r="BM8" s="592"/>
      <c r="BN8" s="593"/>
      <c r="BO8" s="594">
        <v>0.9</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454753</v>
      </c>
      <c r="CS8" s="592"/>
      <c r="CT8" s="592"/>
      <c r="CU8" s="592"/>
      <c r="CV8" s="592"/>
      <c r="CW8" s="592"/>
      <c r="CX8" s="592"/>
      <c r="CY8" s="593"/>
      <c r="CZ8" s="594">
        <v>7.7</v>
      </c>
      <c r="DA8" s="594"/>
      <c r="DB8" s="594"/>
      <c r="DC8" s="594"/>
      <c r="DD8" s="600">
        <v>99978</v>
      </c>
      <c r="DE8" s="592"/>
      <c r="DF8" s="592"/>
      <c r="DG8" s="592"/>
      <c r="DH8" s="592"/>
      <c r="DI8" s="592"/>
      <c r="DJ8" s="592"/>
      <c r="DK8" s="592"/>
      <c r="DL8" s="592"/>
      <c r="DM8" s="592"/>
      <c r="DN8" s="592"/>
      <c r="DO8" s="592"/>
      <c r="DP8" s="593"/>
      <c r="DQ8" s="600">
        <v>229198</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1090</v>
      </c>
      <c r="S9" s="592"/>
      <c r="T9" s="592"/>
      <c r="U9" s="592"/>
      <c r="V9" s="592"/>
      <c r="W9" s="592"/>
      <c r="X9" s="592"/>
      <c r="Y9" s="593"/>
      <c r="Z9" s="594">
        <v>0</v>
      </c>
      <c r="AA9" s="594"/>
      <c r="AB9" s="594"/>
      <c r="AC9" s="594"/>
      <c r="AD9" s="595">
        <v>1090</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130393</v>
      </c>
      <c r="BH9" s="592"/>
      <c r="BI9" s="592"/>
      <c r="BJ9" s="592"/>
      <c r="BK9" s="592"/>
      <c r="BL9" s="592"/>
      <c r="BM9" s="592"/>
      <c r="BN9" s="593"/>
      <c r="BO9" s="594">
        <v>31</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540623</v>
      </c>
      <c r="CS9" s="592"/>
      <c r="CT9" s="592"/>
      <c r="CU9" s="592"/>
      <c r="CV9" s="592"/>
      <c r="CW9" s="592"/>
      <c r="CX9" s="592"/>
      <c r="CY9" s="593"/>
      <c r="CZ9" s="594">
        <v>9.1</v>
      </c>
      <c r="DA9" s="594"/>
      <c r="DB9" s="594"/>
      <c r="DC9" s="594"/>
      <c r="DD9" s="600">
        <v>6579</v>
      </c>
      <c r="DE9" s="592"/>
      <c r="DF9" s="592"/>
      <c r="DG9" s="592"/>
      <c r="DH9" s="592"/>
      <c r="DI9" s="592"/>
      <c r="DJ9" s="592"/>
      <c r="DK9" s="592"/>
      <c r="DL9" s="592"/>
      <c r="DM9" s="592"/>
      <c r="DN9" s="592"/>
      <c r="DO9" s="592"/>
      <c r="DP9" s="593"/>
      <c r="DQ9" s="600">
        <v>353780</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28165</v>
      </c>
      <c r="S10" s="592"/>
      <c r="T10" s="592"/>
      <c r="U10" s="592"/>
      <c r="V10" s="592"/>
      <c r="W10" s="592"/>
      <c r="X10" s="592"/>
      <c r="Y10" s="593"/>
      <c r="Z10" s="594">
        <v>0.5</v>
      </c>
      <c r="AA10" s="594"/>
      <c r="AB10" s="594"/>
      <c r="AC10" s="594"/>
      <c r="AD10" s="595">
        <v>28165</v>
      </c>
      <c r="AE10" s="595"/>
      <c r="AF10" s="595"/>
      <c r="AG10" s="595"/>
      <c r="AH10" s="595"/>
      <c r="AI10" s="595"/>
      <c r="AJ10" s="595"/>
      <c r="AK10" s="595"/>
      <c r="AL10" s="596">
        <v>0.9</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17595</v>
      </c>
      <c r="BH10" s="592"/>
      <c r="BI10" s="592"/>
      <c r="BJ10" s="592"/>
      <c r="BK10" s="592"/>
      <c r="BL10" s="592"/>
      <c r="BM10" s="592"/>
      <c r="BN10" s="593"/>
      <c r="BO10" s="594">
        <v>4.2</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14712</v>
      </c>
      <c r="BH11" s="592"/>
      <c r="BI11" s="592"/>
      <c r="BJ11" s="592"/>
      <c r="BK11" s="592"/>
      <c r="BL11" s="592"/>
      <c r="BM11" s="592"/>
      <c r="BN11" s="593"/>
      <c r="BO11" s="594">
        <v>3.5</v>
      </c>
      <c r="BP11" s="594"/>
      <c r="BQ11" s="594"/>
      <c r="BR11" s="594"/>
      <c r="BS11" s="600">
        <v>2403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391847</v>
      </c>
      <c r="CS11" s="592"/>
      <c r="CT11" s="592"/>
      <c r="CU11" s="592"/>
      <c r="CV11" s="592"/>
      <c r="CW11" s="592"/>
      <c r="CX11" s="592"/>
      <c r="CY11" s="593"/>
      <c r="CZ11" s="594">
        <v>6.6</v>
      </c>
      <c r="DA11" s="594"/>
      <c r="DB11" s="594"/>
      <c r="DC11" s="594"/>
      <c r="DD11" s="600">
        <v>163702</v>
      </c>
      <c r="DE11" s="592"/>
      <c r="DF11" s="592"/>
      <c r="DG11" s="592"/>
      <c r="DH11" s="592"/>
      <c r="DI11" s="592"/>
      <c r="DJ11" s="592"/>
      <c r="DK11" s="592"/>
      <c r="DL11" s="592"/>
      <c r="DM11" s="592"/>
      <c r="DN11" s="592"/>
      <c r="DO11" s="592"/>
      <c r="DP11" s="593"/>
      <c r="DQ11" s="600">
        <v>106387</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220649</v>
      </c>
      <c r="BH12" s="592"/>
      <c r="BI12" s="592"/>
      <c r="BJ12" s="592"/>
      <c r="BK12" s="592"/>
      <c r="BL12" s="592"/>
      <c r="BM12" s="592"/>
      <c r="BN12" s="593"/>
      <c r="BO12" s="594">
        <v>52.5</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82724</v>
      </c>
      <c r="CS12" s="592"/>
      <c r="CT12" s="592"/>
      <c r="CU12" s="592"/>
      <c r="CV12" s="592"/>
      <c r="CW12" s="592"/>
      <c r="CX12" s="592"/>
      <c r="CY12" s="593"/>
      <c r="CZ12" s="594">
        <v>1.4</v>
      </c>
      <c r="DA12" s="594"/>
      <c r="DB12" s="594"/>
      <c r="DC12" s="594"/>
      <c r="DD12" s="600" t="s">
        <v>112</v>
      </c>
      <c r="DE12" s="592"/>
      <c r="DF12" s="592"/>
      <c r="DG12" s="592"/>
      <c r="DH12" s="592"/>
      <c r="DI12" s="592"/>
      <c r="DJ12" s="592"/>
      <c r="DK12" s="592"/>
      <c r="DL12" s="592"/>
      <c r="DM12" s="592"/>
      <c r="DN12" s="592"/>
      <c r="DO12" s="592"/>
      <c r="DP12" s="593"/>
      <c r="DQ12" s="600">
        <v>19407</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20839</v>
      </c>
      <c r="S13" s="592"/>
      <c r="T13" s="592"/>
      <c r="U13" s="592"/>
      <c r="V13" s="592"/>
      <c r="W13" s="592"/>
      <c r="X13" s="592"/>
      <c r="Y13" s="593"/>
      <c r="Z13" s="594">
        <v>0.3</v>
      </c>
      <c r="AA13" s="594"/>
      <c r="AB13" s="594"/>
      <c r="AC13" s="594"/>
      <c r="AD13" s="595">
        <v>20839</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219117</v>
      </c>
      <c r="BH13" s="592"/>
      <c r="BI13" s="592"/>
      <c r="BJ13" s="592"/>
      <c r="BK13" s="592"/>
      <c r="BL13" s="592"/>
      <c r="BM13" s="592"/>
      <c r="BN13" s="593"/>
      <c r="BO13" s="594">
        <v>52.1</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462624</v>
      </c>
      <c r="CS13" s="592"/>
      <c r="CT13" s="592"/>
      <c r="CU13" s="592"/>
      <c r="CV13" s="592"/>
      <c r="CW13" s="592"/>
      <c r="CX13" s="592"/>
      <c r="CY13" s="593"/>
      <c r="CZ13" s="594">
        <v>7.8</v>
      </c>
      <c r="DA13" s="594"/>
      <c r="DB13" s="594"/>
      <c r="DC13" s="594"/>
      <c r="DD13" s="600">
        <v>207784</v>
      </c>
      <c r="DE13" s="592"/>
      <c r="DF13" s="592"/>
      <c r="DG13" s="592"/>
      <c r="DH13" s="592"/>
      <c r="DI13" s="592"/>
      <c r="DJ13" s="592"/>
      <c r="DK13" s="592"/>
      <c r="DL13" s="592"/>
      <c r="DM13" s="592"/>
      <c r="DN13" s="592"/>
      <c r="DO13" s="592"/>
      <c r="DP13" s="593"/>
      <c r="DQ13" s="600">
        <v>286325</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4009</v>
      </c>
      <c r="BH14" s="592"/>
      <c r="BI14" s="592"/>
      <c r="BJ14" s="592"/>
      <c r="BK14" s="592"/>
      <c r="BL14" s="592"/>
      <c r="BM14" s="592"/>
      <c r="BN14" s="593"/>
      <c r="BO14" s="594">
        <v>1</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113079</v>
      </c>
      <c r="CS14" s="592"/>
      <c r="CT14" s="592"/>
      <c r="CU14" s="592"/>
      <c r="CV14" s="592"/>
      <c r="CW14" s="592"/>
      <c r="CX14" s="592"/>
      <c r="CY14" s="593"/>
      <c r="CZ14" s="594">
        <v>1.9</v>
      </c>
      <c r="DA14" s="594"/>
      <c r="DB14" s="594"/>
      <c r="DC14" s="594"/>
      <c r="DD14" s="600" t="s">
        <v>112</v>
      </c>
      <c r="DE14" s="592"/>
      <c r="DF14" s="592"/>
      <c r="DG14" s="592"/>
      <c r="DH14" s="592"/>
      <c r="DI14" s="592"/>
      <c r="DJ14" s="592"/>
      <c r="DK14" s="592"/>
      <c r="DL14" s="592"/>
      <c r="DM14" s="592"/>
      <c r="DN14" s="592"/>
      <c r="DO14" s="592"/>
      <c r="DP14" s="593"/>
      <c r="DQ14" s="600">
        <v>109879</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410</v>
      </c>
      <c r="S15" s="592"/>
      <c r="T15" s="592"/>
      <c r="U15" s="592"/>
      <c r="V15" s="592"/>
      <c r="W15" s="592"/>
      <c r="X15" s="592"/>
      <c r="Y15" s="593"/>
      <c r="Z15" s="594">
        <v>0</v>
      </c>
      <c r="AA15" s="594"/>
      <c r="AB15" s="594"/>
      <c r="AC15" s="594"/>
      <c r="AD15" s="595">
        <v>410</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29305</v>
      </c>
      <c r="BH15" s="592"/>
      <c r="BI15" s="592"/>
      <c r="BJ15" s="592"/>
      <c r="BK15" s="592"/>
      <c r="BL15" s="592"/>
      <c r="BM15" s="592"/>
      <c r="BN15" s="593"/>
      <c r="BO15" s="594">
        <v>7</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384278</v>
      </c>
      <c r="CS15" s="592"/>
      <c r="CT15" s="592"/>
      <c r="CU15" s="592"/>
      <c r="CV15" s="592"/>
      <c r="CW15" s="592"/>
      <c r="CX15" s="592"/>
      <c r="CY15" s="593"/>
      <c r="CZ15" s="594">
        <v>6.5</v>
      </c>
      <c r="DA15" s="594"/>
      <c r="DB15" s="594"/>
      <c r="DC15" s="594"/>
      <c r="DD15" s="600">
        <v>97292</v>
      </c>
      <c r="DE15" s="592"/>
      <c r="DF15" s="592"/>
      <c r="DG15" s="592"/>
      <c r="DH15" s="592"/>
      <c r="DI15" s="592"/>
      <c r="DJ15" s="592"/>
      <c r="DK15" s="592"/>
      <c r="DL15" s="592"/>
      <c r="DM15" s="592"/>
      <c r="DN15" s="592"/>
      <c r="DO15" s="592"/>
      <c r="DP15" s="593"/>
      <c r="DQ15" s="600">
        <v>301387</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2708508</v>
      </c>
      <c r="S16" s="592"/>
      <c r="T16" s="592"/>
      <c r="U16" s="592"/>
      <c r="V16" s="592"/>
      <c r="W16" s="592"/>
      <c r="X16" s="592"/>
      <c r="Y16" s="593"/>
      <c r="Z16" s="594">
        <v>44.4</v>
      </c>
      <c r="AA16" s="594"/>
      <c r="AB16" s="594"/>
      <c r="AC16" s="594"/>
      <c r="AD16" s="595">
        <v>2442853</v>
      </c>
      <c r="AE16" s="595"/>
      <c r="AF16" s="595"/>
      <c r="AG16" s="595"/>
      <c r="AH16" s="595"/>
      <c r="AI16" s="595"/>
      <c r="AJ16" s="595"/>
      <c r="AK16" s="595"/>
      <c r="AL16" s="596">
        <v>80.8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18501</v>
      </c>
      <c r="CS16" s="592"/>
      <c r="CT16" s="592"/>
      <c r="CU16" s="592"/>
      <c r="CV16" s="592"/>
      <c r="CW16" s="592"/>
      <c r="CX16" s="592"/>
      <c r="CY16" s="593"/>
      <c r="CZ16" s="594">
        <v>0.3</v>
      </c>
      <c r="DA16" s="594"/>
      <c r="DB16" s="594"/>
      <c r="DC16" s="594"/>
      <c r="DD16" s="600" t="s">
        <v>112</v>
      </c>
      <c r="DE16" s="592"/>
      <c r="DF16" s="592"/>
      <c r="DG16" s="592"/>
      <c r="DH16" s="592"/>
      <c r="DI16" s="592"/>
      <c r="DJ16" s="592"/>
      <c r="DK16" s="592"/>
      <c r="DL16" s="592"/>
      <c r="DM16" s="592"/>
      <c r="DN16" s="592"/>
      <c r="DO16" s="592"/>
      <c r="DP16" s="593"/>
      <c r="DQ16" s="600">
        <v>6301</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2442853</v>
      </c>
      <c r="S17" s="592"/>
      <c r="T17" s="592"/>
      <c r="U17" s="592"/>
      <c r="V17" s="592"/>
      <c r="W17" s="592"/>
      <c r="X17" s="592"/>
      <c r="Y17" s="593"/>
      <c r="Z17" s="594">
        <v>40.1</v>
      </c>
      <c r="AA17" s="594"/>
      <c r="AB17" s="594"/>
      <c r="AC17" s="594"/>
      <c r="AD17" s="595">
        <v>2442853</v>
      </c>
      <c r="AE17" s="595"/>
      <c r="AF17" s="595"/>
      <c r="AG17" s="595"/>
      <c r="AH17" s="595"/>
      <c r="AI17" s="595"/>
      <c r="AJ17" s="595"/>
      <c r="AK17" s="595"/>
      <c r="AL17" s="596">
        <v>80.8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1207467</v>
      </c>
      <c r="CS17" s="592"/>
      <c r="CT17" s="592"/>
      <c r="CU17" s="592"/>
      <c r="CV17" s="592"/>
      <c r="CW17" s="592"/>
      <c r="CX17" s="592"/>
      <c r="CY17" s="593"/>
      <c r="CZ17" s="594">
        <v>20.399999999999999</v>
      </c>
      <c r="DA17" s="594"/>
      <c r="DB17" s="594"/>
      <c r="DC17" s="594"/>
      <c r="DD17" s="600" t="s">
        <v>112</v>
      </c>
      <c r="DE17" s="592"/>
      <c r="DF17" s="592"/>
      <c r="DG17" s="592"/>
      <c r="DH17" s="592"/>
      <c r="DI17" s="592"/>
      <c r="DJ17" s="592"/>
      <c r="DK17" s="592"/>
      <c r="DL17" s="592"/>
      <c r="DM17" s="592"/>
      <c r="DN17" s="592"/>
      <c r="DO17" s="592"/>
      <c r="DP17" s="593"/>
      <c r="DQ17" s="600">
        <v>1120832</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265599</v>
      </c>
      <c r="S18" s="592"/>
      <c r="T18" s="592"/>
      <c r="U18" s="592"/>
      <c r="V18" s="592"/>
      <c r="W18" s="592"/>
      <c r="X18" s="592"/>
      <c r="Y18" s="593"/>
      <c r="Z18" s="594">
        <v>4.4000000000000004</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56</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3262479</v>
      </c>
      <c r="S20" s="592"/>
      <c r="T20" s="592"/>
      <c r="U20" s="592"/>
      <c r="V20" s="592"/>
      <c r="W20" s="592"/>
      <c r="X20" s="592"/>
      <c r="Y20" s="593"/>
      <c r="Z20" s="594">
        <v>53.5</v>
      </c>
      <c r="AA20" s="594"/>
      <c r="AB20" s="594"/>
      <c r="AC20" s="594"/>
      <c r="AD20" s="595">
        <v>2996824</v>
      </c>
      <c r="AE20" s="595"/>
      <c r="AF20" s="595"/>
      <c r="AG20" s="595"/>
      <c r="AH20" s="595"/>
      <c r="AI20" s="595"/>
      <c r="AJ20" s="595"/>
      <c r="AK20" s="595"/>
      <c r="AL20" s="596">
        <v>99.2</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5929450</v>
      </c>
      <c r="CS20" s="592"/>
      <c r="CT20" s="592"/>
      <c r="CU20" s="592"/>
      <c r="CV20" s="592"/>
      <c r="CW20" s="592"/>
      <c r="CX20" s="592"/>
      <c r="CY20" s="593"/>
      <c r="CZ20" s="594">
        <v>100</v>
      </c>
      <c r="DA20" s="594"/>
      <c r="DB20" s="594"/>
      <c r="DC20" s="594"/>
      <c r="DD20" s="600">
        <v>608689</v>
      </c>
      <c r="DE20" s="592"/>
      <c r="DF20" s="592"/>
      <c r="DG20" s="592"/>
      <c r="DH20" s="592"/>
      <c r="DI20" s="592"/>
      <c r="DJ20" s="592"/>
      <c r="DK20" s="592"/>
      <c r="DL20" s="592"/>
      <c r="DM20" s="592"/>
      <c r="DN20" s="592"/>
      <c r="DO20" s="592"/>
      <c r="DP20" s="593"/>
      <c r="DQ20" s="600">
        <v>4293859</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886</v>
      </c>
      <c r="S21" s="592"/>
      <c r="T21" s="592"/>
      <c r="U21" s="592"/>
      <c r="V21" s="592"/>
      <c r="W21" s="592"/>
      <c r="X21" s="592"/>
      <c r="Y21" s="593"/>
      <c r="Z21" s="594">
        <v>0</v>
      </c>
      <c r="AA21" s="594"/>
      <c r="AB21" s="594"/>
      <c r="AC21" s="594"/>
      <c r="AD21" s="595">
        <v>886</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44949</v>
      </c>
      <c r="S22" s="592"/>
      <c r="T22" s="592"/>
      <c r="U22" s="592"/>
      <c r="V22" s="592"/>
      <c r="W22" s="592"/>
      <c r="X22" s="592"/>
      <c r="Y22" s="593"/>
      <c r="Z22" s="594">
        <v>0.7</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273114</v>
      </c>
      <c r="S23" s="592"/>
      <c r="T23" s="592"/>
      <c r="U23" s="592"/>
      <c r="V23" s="592"/>
      <c r="W23" s="592"/>
      <c r="X23" s="592"/>
      <c r="Y23" s="593"/>
      <c r="Z23" s="594">
        <v>4.5</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7964</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2216484</v>
      </c>
      <c r="CS24" s="581"/>
      <c r="CT24" s="581"/>
      <c r="CU24" s="581"/>
      <c r="CV24" s="581"/>
      <c r="CW24" s="581"/>
      <c r="CX24" s="581"/>
      <c r="CY24" s="582"/>
      <c r="CZ24" s="620">
        <v>37.4</v>
      </c>
      <c r="DA24" s="621"/>
      <c r="DB24" s="621"/>
      <c r="DC24" s="622"/>
      <c r="DD24" s="619">
        <v>1936645</v>
      </c>
      <c r="DE24" s="581"/>
      <c r="DF24" s="581"/>
      <c r="DG24" s="581"/>
      <c r="DH24" s="581"/>
      <c r="DI24" s="581"/>
      <c r="DJ24" s="581"/>
      <c r="DK24" s="582"/>
      <c r="DL24" s="619">
        <v>1581482</v>
      </c>
      <c r="DM24" s="581"/>
      <c r="DN24" s="581"/>
      <c r="DO24" s="581"/>
      <c r="DP24" s="581"/>
      <c r="DQ24" s="581"/>
      <c r="DR24" s="581"/>
      <c r="DS24" s="581"/>
      <c r="DT24" s="581"/>
      <c r="DU24" s="581"/>
      <c r="DV24" s="582"/>
      <c r="DW24" s="585">
        <v>49.4</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337142</v>
      </c>
      <c r="S25" s="592"/>
      <c r="T25" s="592"/>
      <c r="U25" s="592"/>
      <c r="V25" s="592"/>
      <c r="W25" s="592"/>
      <c r="X25" s="592"/>
      <c r="Y25" s="593"/>
      <c r="Z25" s="594">
        <v>5.5</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910249</v>
      </c>
      <c r="CS25" s="611"/>
      <c r="CT25" s="611"/>
      <c r="CU25" s="611"/>
      <c r="CV25" s="611"/>
      <c r="CW25" s="611"/>
      <c r="CX25" s="611"/>
      <c r="CY25" s="612"/>
      <c r="CZ25" s="625">
        <v>15.4</v>
      </c>
      <c r="DA25" s="626"/>
      <c r="DB25" s="626"/>
      <c r="DC25" s="627"/>
      <c r="DD25" s="600">
        <v>782760</v>
      </c>
      <c r="DE25" s="611"/>
      <c r="DF25" s="611"/>
      <c r="DG25" s="611"/>
      <c r="DH25" s="611"/>
      <c r="DI25" s="611"/>
      <c r="DJ25" s="611"/>
      <c r="DK25" s="612"/>
      <c r="DL25" s="600">
        <v>603403</v>
      </c>
      <c r="DM25" s="611"/>
      <c r="DN25" s="611"/>
      <c r="DO25" s="611"/>
      <c r="DP25" s="611"/>
      <c r="DQ25" s="611"/>
      <c r="DR25" s="611"/>
      <c r="DS25" s="611"/>
      <c r="DT25" s="611"/>
      <c r="DU25" s="611"/>
      <c r="DV25" s="612"/>
      <c r="DW25" s="596">
        <v>18.899999999999999</v>
      </c>
      <c r="DX25" s="623"/>
      <c r="DY25" s="623"/>
      <c r="DZ25" s="623"/>
      <c r="EA25" s="623"/>
      <c r="EB25" s="623"/>
      <c r="EC25" s="624"/>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479001</v>
      </c>
      <c r="CS26" s="592"/>
      <c r="CT26" s="592"/>
      <c r="CU26" s="592"/>
      <c r="CV26" s="592"/>
      <c r="CW26" s="592"/>
      <c r="CX26" s="592"/>
      <c r="CY26" s="593"/>
      <c r="CZ26" s="625">
        <v>8.1</v>
      </c>
      <c r="DA26" s="626"/>
      <c r="DB26" s="626"/>
      <c r="DC26" s="627"/>
      <c r="DD26" s="600">
        <v>370384</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x14ac:dyDescent="0.15">
      <c r="B27" s="588" t="s">
        <v>279</v>
      </c>
      <c r="C27" s="589"/>
      <c r="D27" s="589"/>
      <c r="E27" s="589"/>
      <c r="F27" s="589"/>
      <c r="G27" s="589"/>
      <c r="H27" s="589"/>
      <c r="I27" s="589"/>
      <c r="J27" s="589"/>
      <c r="K27" s="589"/>
      <c r="L27" s="589"/>
      <c r="M27" s="589"/>
      <c r="N27" s="589"/>
      <c r="O27" s="589"/>
      <c r="P27" s="589"/>
      <c r="Q27" s="590"/>
      <c r="R27" s="591">
        <v>207912</v>
      </c>
      <c r="S27" s="592"/>
      <c r="T27" s="592"/>
      <c r="U27" s="592"/>
      <c r="V27" s="592"/>
      <c r="W27" s="592"/>
      <c r="X27" s="592"/>
      <c r="Y27" s="593"/>
      <c r="Z27" s="594">
        <v>3.4</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420565</v>
      </c>
      <c r="BH27" s="592"/>
      <c r="BI27" s="592"/>
      <c r="BJ27" s="592"/>
      <c r="BK27" s="592"/>
      <c r="BL27" s="592"/>
      <c r="BM27" s="592"/>
      <c r="BN27" s="593"/>
      <c r="BO27" s="594">
        <v>100</v>
      </c>
      <c r="BP27" s="594"/>
      <c r="BQ27" s="594"/>
      <c r="BR27" s="594"/>
      <c r="BS27" s="600">
        <v>2403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98768</v>
      </c>
      <c r="CS27" s="611"/>
      <c r="CT27" s="611"/>
      <c r="CU27" s="611"/>
      <c r="CV27" s="611"/>
      <c r="CW27" s="611"/>
      <c r="CX27" s="611"/>
      <c r="CY27" s="612"/>
      <c r="CZ27" s="625">
        <v>1.7</v>
      </c>
      <c r="DA27" s="626"/>
      <c r="DB27" s="626"/>
      <c r="DC27" s="627"/>
      <c r="DD27" s="600">
        <v>33053</v>
      </c>
      <c r="DE27" s="611"/>
      <c r="DF27" s="611"/>
      <c r="DG27" s="611"/>
      <c r="DH27" s="611"/>
      <c r="DI27" s="611"/>
      <c r="DJ27" s="611"/>
      <c r="DK27" s="612"/>
      <c r="DL27" s="600">
        <v>31547</v>
      </c>
      <c r="DM27" s="611"/>
      <c r="DN27" s="611"/>
      <c r="DO27" s="611"/>
      <c r="DP27" s="611"/>
      <c r="DQ27" s="611"/>
      <c r="DR27" s="611"/>
      <c r="DS27" s="611"/>
      <c r="DT27" s="611"/>
      <c r="DU27" s="611"/>
      <c r="DV27" s="612"/>
      <c r="DW27" s="596">
        <v>1</v>
      </c>
      <c r="DX27" s="623"/>
      <c r="DY27" s="623"/>
      <c r="DZ27" s="623"/>
      <c r="EA27" s="623"/>
      <c r="EB27" s="623"/>
      <c r="EC27" s="624"/>
    </row>
    <row r="28" spans="2:133" ht="11.25" customHeight="1" x14ac:dyDescent="0.15">
      <c r="B28" s="588" t="s">
        <v>282</v>
      </c>
      <c r="C28" s="589"/>
      <c r="D28" s="589"/>
      <c r="E28" s="589"/>
      <c r="F28" s="589"/>
      <c r="G28" s="589"/>
      <c r="H28" s="589"/>
      <c r="I28" s="589"/>
      <c r="J28" s="589"/>
      <c r="K28" s="589"/>
      <c r="L28" s="589"/>
      <c r="M28" s="589"/>
      <c r="N28" s="589"/>
      <c r="O28" s="589"/>
      <c r="P28" s="589"/>
      <c r="Q28" s="590"/>
      <c r="R28" s="591">
        <v>588398</v>
      </c>
      <c r="S28" s="592"/>
      <c r="T28" s="592"/>
      <c r="U28" s="592"/>
      <c r="V28" s="592"/>
      <c r="W28" s="592"/>
      <c r="X28" s="592"/>
      <c r="Y28" s="593"/>
      <c r="Z28" s="594">
        <v>9.6</v>
      </c>
      <c r="AA28" s="594"/>
      <c r="AB28" s="594"/>
      <c r="AC28" s="594"/>
      <c r="AD28" s="595">
        <v>23479</v>
      </c>
      <c r="AE28" s="595"/>
      <c r="AF28" s="595"/>
      <c r="AG28" s="595"/>
      <c r="AH28" s="595"/>
      <c r="AI28" s="595"/>
      <c r="AJ28" s="595"/>
      <c r="AK28" s="595"/>
      <c r="AL28" s="596">
        <v>0.8</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1207467</v>
      </c>
      <c r="CS28" s="592"/>
      <c r="CT28" s="592"/>
      <c r="CU28" s="592"/>
      <c r="CV28" s="592"/>
      <c r="CW28" s="592"/>
      <c r="CX28" s="592"/>
      <c r="CY28" s="593"/>
      <c r="CZ28" s="625">
        <v>20.399999999999999</v>
      </c>
      <c r="DA28" s="626"/>
      <c r="DB28" s="626"/>
      <c r="DC28" s="627"/>
      <c r="DD28" s="600">
        <v>1120832</v>
      </c>
      <c r="DE28" s="592"/>
      <c r="DF28" s="592"/>
      <c r="DG28" s="592"/>
      <c r="DH28" s="592"/>
      <c r="DI28" s="592"/>
      <c r="DJ28" s="592"/>
      <c r="DK28" s="593"/>
      <c r="DL28" s="600">
        <v>946532</v>
      </c>
      <c r="DM28" s="592"/>
      <c r="DN28" s="592"/>
      <c r="DO28" s="592"/>
      <c r="DP28" s="592"/>
      <c r="DQ28" s="592"/>
      <c r="DR28" s="592"/>
      <c r="DS28" s="592"/>
      <c r="DT28" s="592"/>
      <c r="DU28" s="592"/>
      <c r="DV28" s="593"/>
      <c r="DW28" s="596">
        <v>29.6</v>
      </c>
      <c r="DX28" s="623"/>
      <c r="DY28" s="623"/>
      <c r="DZ28" s="623"/>
      <c r="EA28" s="623"/>
      <c r="EB28" s="623"/>
      <c r="EC28" s="624"/>
    </row>
    <row r="29" spans="2:133" ht="11.25" customHeight="1" x14ac:dyDescent="0.15">
      <c r="B29" s="588" t="s">
        <v>284</v>
      </c>
      <c r="C29" s="589"/>
      <c r="D29" s="589"/>
      <c r="E29" s="589"/>
      <c r="F29" s="589"/>
      <c r="G29" s="589"/>
      <c r="H29" s="589"/>
      <c r="I29" s="589"/>
      <c r="J29" s="589"/>
      <c r="K29" s="589"/>
      <c r="L29" s="589"/>
      <c r="M29" s="589"/>
      <c r="N29" s="589"/>
      <c r="O29" s="589"/>
      <c r="P29" s="589"/>
      <c r="Q29" s="590"/>
      <c r="R29" s="591">
        <v>720</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1207467</v>
      </c>
      <c r="CS29" s="611"/>
      <c r="CT29" s="611"/>
      <c r="CU29" s="611"/>
      <c r="CV29" s="611"/>
      <c r="CW29" s="611"/>
      <c r="CX29" s="611"/>
      <c r="CY29" s="612"/>
      <c r="CZ29" s="625">
        <v>20.399999999999999</v>
      </c>
      <c r="DA29" s="626"/>
      <c r="DB29" s="626"/>
      <c r="DC29" s="627"/>
      <c r="DD29" s="600">
        <v>1120832</v>
      </c>
      <c r="DE29" s="611"/>
      <c r="DF29" s="611"/>
      <c r="DG29" s="611"/>
      <c r="DH29" s="611"/>
      <c r="DI29" s="611"/>
      <c r="DJ29" s="611"/>
      <c r="DK29" s="612"/>
      <c r="DL29" s="600">
        <v>946532</v>
      </c>
      <c r="DM29" s="611"/>
      <c r="DN29" s="611"/>
      <c r="DO29" s="611"/>
      <c r="DP29" s="611"/>
      <c r="DQ29" s="611"/>
      <c r="DR29" s="611"/>
      <c r="DS29" s="611"/>
      <c r="DT29" s="611"/>
      <c r="DU29" s="611"/>
      <c r="DV29" s="612"/>
      <c r="DW29" s="596">
        <v>29.6</v>
      </c>
      <c r="DX29" s="623"/>
      <c r="DY29" s="623"/>
      <c r="DZ29" s="623"/>
      <c r="EA29" s="623"/>
      <c r="EB29" s="623"/>
      <c r="EC29" s="624"/>
    </row>
    <row r="30" spans="2:133" ht="11.25" customHeight="1" x14ac:dyDescent="0.15">
      <c r="B30" s="588" t="s">
        <v>289</v>
      </c>
      <c r="C30" s="589"/>
      <c r="D30" s="589"/>
      <c r="E30" s="589"/>
      <c r="F30" s="589"/>
      <c r="G30" s="589"/>
      <c r="H30" s="589"/>
      <c r="I30" s="589"/>
      <c r="J30" s="589"/>
      <c r="K30" s="589"/>
      <c r="L30" s="589"/>
      <c r="M30" s="589"/>
      <c r="N30" s="589"/>
      <c r="O30" s="589"/>
      <c r="P30" s="589"/>
      <c r="Q30" s="590"/>
      <c r="R30" s="591">
        <v>4810</v>
      </c>
      <c r="S30" s="592"/>
      <c r="T30" s="592"/>
      <c r="U30" s="592"/>
      <c r="V30" s="592"/>
      <c r="W30" s="592"/>
      <c r="X30" s="592"/>
      <c r="Y30" s="593"/>
      <c r="Z30" s="594">
        <v>0.1</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99.7</v>
      </c>
      <c r="BH30" s="650"/>
      <c r="BI30" s="650"/>
      <c r="BJ30" s="650"/>
      <c r="BK30" s="650"/>
      <c r="BL30" s="650"/>
      <c r="BM30" s="586">
        <v>97.6</v>
      </c>
      <c r="BN30" s="650"/>
      <c r="BO30" s="650"/>
      <c r="BP30" s="650"/>
      <c r="BQ30" s="651"/>
      <c r="BR30" s="649">
        <v>99.6</v>
      </c>
      <c r="BS30" s="650"/>
      <c r="BT30" s="650"/>
      <c r="BU30" s="650"/>
      <c r="BV30" s="650"/>
      <c r="BW30" s="650"/>
      <c r="BX30" s="586">
        <v>97.5</v>
      </c>
      <c r="BY30" s="650"/>
      <c r="BZ30" s="650"/>
      <c r="CA30" s="650"/>
      <c r="CB30" s="651"/>
      <c r="CD30" s="654"/>
      <c r="CE30" s="655"/>
      <c r="CF30" s="605" t="s">
        <v>292</v>
      </c>
      <c r="CG30" s="606"/>
      <c r="CH30" s="606"/>
      <c r="CI30" s="606"/>
      <c r="CJ30" s="606"/>
      <c r="CK30" s="606"/>
      <c r="CL30" s="606"/>
      <c r="CM30" s="606"/>
      <c r="CN30" s="606"/>
      <c r="CO30" s="606"/>
      <c r="CP30" s="606"/>
      <c r="CQ30" s="607"/>
      <c r="CR30" s="591">
        <v>1153588</v>
      </c>
      <c r="CS30" s="592"/>
      <c r="CT30" s="592"/>
      <c r="CU30" s="592"/>
      <c r="CV30" s="592"/>
      <c r="CW30" s="592"/>
      <c r="CX30" s="592"/>
      <c r="CY30" s="593"/>
      <c r="CZ30" s="625">
        <v>19.5</v>
      </c>
      <c r="DA30" s="626"/>
      <c r="DB30" s="626"/>
      <c r="DC30" s="627"/>
      <c r="DD30" s="600">
        <v>1083683</v>
      </c>
      <c r="DE30" s="592"/>
      <c r="DF30" s="592"/>
      <c r="DG30" s="592"/>
      <c r="DH30" s="592"/>
      <c r="DI30" s="592"/>
      <c r="DJ30" s="592"/>
      <c r="DK30" s="593"/>
      <c r="DL30" s="600">
        <v>909383</v>
      </c>
      <c r="DM30" s="592"/>
      <c r="DN30" s="592"/>
      <c r="DO30" s="592"/>
      <c r="DP30" s="592"/>
      <c r="DQ30" s="592"/>
      <c r="DR30" s="592"/>
      <c r="DS30" s="592"/>
      <c r="DT30" s="592"/>
      <c r="DU30" s="592"/>
      <c r="DV30" s="593"/>
      <c r="DW30" s="596">
        <v>28.4</v>
      </c>
      <c r="DX30" s="623"/>
      <c r="DY30" s="623"/>
      <c r="DZ30" s="623"/>
      <c r="EA30" s="623"/>
      <c r="EB30" s="623"/>
      <c r="EC30" s="624"/>
    </row>
    <row r="31" spans="2:133" ht="11.25" customHeight="1" x14ac:dyDescent="0.15">
      <c r="B31" s="588" t="s">
        <v>293</v>
      </c>
      <c r="C31" s="589"/>
      <c r="D31" s="589"/>
      <c r="E31" s="589"/>
      <c r="F31" s="589"/>
      <c r="G31" s="589"/>
      <c r="H31" s="589"/>
      <c r="I31" s="589"/>
      <c r="J31" s="589"/>
      <c r="K31" s="589"/>
      <c r="L31" s="589"/>
      <c r="M31" s="589"/>
      <c r="N31" s="589"/>
      <c r="O31" s="589"/>
      <c r="P31" s="589"/>
      <c r="Q31" s="590"/>
      <c r="R31" s="591">
        <v>220213</v>
      </c>
      <c r="S31" s="592"/>
      <c r="T31" s="592"/>
      <c r="U31" s="592"/>
      <c r="V31" s="592"/>
      <c r="W31" s="592"/>
      <c r="X31" s="592"/>
      <c r="Y31" s="593"/>
      <c r="Z31" s="594">
        <v>3.6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99.5</v>
      </c>
      <c r="BH31" s="611"/>
      <c r="BI31" s="611"/>
      <c r="BJ31" s="611"/>
      <c r="BK31" s="611"/>
      <c r="BL31" s="611"/>
      <c r="BM31" s="597">
        <v>96.8</v>
      </c>
      <c r="BN31" s="647"/>
      <c r="BO31" s="647"/>
      <c r="BP31" s="647"/>
      <c r="BQ31" s="648"/>
      <c r="BR31" s="646">
        <v>99.4</v>
      </c>
      <c r="BS31" s="611"/>
      <c r="BT31" s="611"/>
      <c r="BU31" s="611"/>
      <c r="BV31" s="611"/>
      <c r="BW31" s="611"/>
      <c r="BX31" s="597">
        <v>96.3</v>
      </c>
      <c r="BY31" s="647"/>
      <c r="BZ31" s="647"/>
      <c r="CA31" s="647"/>
      <c r="CB31" s="648"/>
      <c r="CD31" s="654"/>
      <c r="CE31" s="655"/>
      <c r="CF31" s="605" t="s">
        <v>296</v>
      </c>
      <c r="CG31" s="606"/>
      <c r="CH31" s="606"/>
      <c r="CI31" s="606"/>
      <c r="CJ31" s="606"/>
      <c r="CK31" s="606"/>
      <c r="CL31" s="606"/>
      <c r="CM31" s="606"/>
      <c r="CN31" s="606"/>
      <c r="CO31" s="606"/>
      <c r="CP31" s="606"/>
      <c r="CQ31" s="607"/>
      <c r="CR31" s="591">
        <v>53879</v>
      </c>
      <c r="CS31" s="611"/>
      <c r="CT31" s="611"/>
      <c r="CU31" s="611"/>
      <c r="CV31" s="611"/>
      <c r="CW31" s="611"/>
      <c r="CX31" s="611"/>
      <c r="CY31" s="612"/>
      <c r="CZ31" s="625">
        <v>0.9</v>
      </c>
      <c r="DA31" s="626"/>
      <c r="DB31" s="626"/>
      <c r="DC31" s="627"/>
      <c r="DD31" s="600">
        <v>37149</v>
      </c>
      <c r="DE31" s="611"/>
      <c r="DF31" s="611"/>
      <c r="DG31" s="611"/>
      <c r="DH31" s="611"/>
      <c r="DI31" s="611"/>
      <c r="DJ31" s="611"/>
      <c r="DK31" s="612"/>
      <c r="DL31" s="600">
        <v>37149</v>
      </c>
      <c r="DM31" s="611"/>
      <c r="DN31" s="611"/>
      <c r="DO31" s="611"/>
      <c r="DP31" s="611"/>
      <c r="DQ31" s="611"/>
      <c r="DR31" s="611"/>
      <c r="DS31" s="611"/>
      <c r="DT31" s="611"/>
      <c r="DU31" s="611"/>
      <c r="DV31" s="612"/>
      <c r="DW31" s="596">
        <v>1.2</v>
      </c>
      <c r="DX31" s="623"/>
      <c r="DY31" s="623"/>
      <c r="DZ31" s="623"/>
      <c r="EA31" s="623"/>
      <c r="EB31" s="623"/>
      <c r="EC31" s="624"/>
    </row>
    <row r="32" spans="2:133" ht="11.25" customHeight="1" x14ac:dyDescent="0.15">
      <c r="B32" s="588" t="s">
        <v>297</v>
      </c>
      <c r="C32" s="589"/>
      <c r="D32" s="589"/>
      <c r="E32" s="589"/>
      <c r="F32" s="589"/>
      <c r="G32" s="589"/>
      <c r="H32" s="589"/>
      <c r="I32" s="589"/>
      <c r="J32" s="589"/>
      <c r="K32" s="589"/>
      <c r="L32" s="589"/>
      <c r="M32" s="589"/>
      <c r="N32" s="589"/>
      <c r="O32" s="589"/>
      <c r="P32" s="589"/>
      <c r="Q32" s="590"/>
      <c r="R32" s="591">
        <v>523985</v>
      </c>
      <c r="S32" s="592"/>
      <c r="T32" s="592"/>
      <c r="U32" s="592"/>
      <c r="V32" s="592"/>
      <c r="W32" s="592"/>
      <c r="X32" s="592"/>
      <c r="Y32" s="593"/>
      <c r="Z32" s="594">
        <v>8.6</v>
      </c>
      <c r="AA32" s="594"/>
      <c r="AB32" s="594"/>
      <c r="AC32" s="594"/>
      <c r="AD32" s="595">
        <v>829</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99.8</v>
      </c>
      <c r="BH32" s="659"/>
      <c r="BI32" s="659"/>
      <c r="BJ32" s="659"/>
      <c r="BK32" s="659"/>
      <c r="BL32" s="659"/>
      <c r="BM32" s="660">
        <v>97.9</v>
      </c>
      <c r="BN32" s="659"/>
      <c r="BO32" s="659"/>
      <c r="BP32" s="659"/>
      <c r="BQ32" s="661"/>
      <c r="BR32" s="658">
        <v>99.8</v>
      </c>
      <c r="BS32" s="659"/>
      <c r="BT32" s="659"/>
      <c r="BU32" s="659"/>
      <c r="BV32" s="659"/>
      <c r="BW32" s="659"/>
      <c r="BX32" s="660">
        <v>98</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x14ac:dyDescent="0.15">
      <c r="B33" s="588" t="s">
        <v>300</v>
      </c>
      <c r="C33" s="589"/>
      <c r="D33" s="589"/>
      <c r="E33" s="589"/>
      <c r="F33" s="589"/>
      <c r="G33" s="589"/>
      <c r="H33" s="589"/>
      <c r="I33" s="589"/>
      <c r="J33" s="589"/>
      <c r="K33" s="589"/>
      <c r="L33" s="589"/>
      <c r="M33" s="589"/>
      <c r="N33" s="589"/>
      <c r="O33" s="589"/>
      <c r="P33" s="589"/>
      <c r="Q33" s="590"/>
      <c r="R33" s="591">
        <v>624900</v>
      </c>
      <c r="S33" s="592"/>
      <c r="T33" s="592"/>
      <c r="U33" s="592"/>
      <c r="V33" s="592"/>
      <c r="W33" s="592"/>
      <c r="X33" s="592"/>
      <c r="Y33" s="593"/>
      <c r="Z33" s="594">
        <v>10.199999999999999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3085776</v>
      </c>
      <c r="CS33" s="611"/>
      <c r="CT33" s="611"/>
      <c r="CU33" s="611"/>
      <c r="CV33" s="611"/>
      <c r="CW33" s="611"/>
      <c r="CX33" s="611"/>
      <c r="CY33" s="612"/>
      <c r="CZ33" s="625">
        <v>52</v>
      </c>
      <c r="DA33" s="626"/>
      <c r="DB33" s="626"/>
      <c r="DC33" s="627"/>
      <c r="DD33" s="600">
        <v>2223158</v>
      </c>
      <c r="DE33" s="611"/>
      <c r="DF33" s="611"/>
      <c r="DG33" s="611"/>
      <c r="DH33" s="611"/>
      <c r="DI33" s="611"/>
      <c r="DJ33" s="611"/>
      <c r="DK33" s="612"/>
      <c r="DL33" s="600">
        <v>872866</v>
      </c>
      <c r="DM33" s="611"/>
      <c r="DN33" s="611"/>
      <c r="DO33" s="611"/>
      <c r="DP33" s="611"/>
      <c r="DQ33" s="611"/>
      <c r="DR33" s="611"/>
      <c r="DS33" s="611"/>
      <c r="DT33" s="611"/>
      <c r="DU33" s="611"/>
      <c r="DV33" s="612"/>
      <c r="DW33" s="596">
        <v>27.3</v>
      </c>
      <c r="DX33" s="623"/>
      <c r="DY33" s="623"/>
      <c r="DZ33" s="623"/>
      <c r="EA33" s="623"/>
      <c r="EB33" s="623"/>
      <c r="EC33" s="624"/>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728874</v>
      </c>
      <c r="CS34" s="592"/>
      <c r="CT34" s="592"/>
      <c r="CU34" s="592"/>
      <c r="CV34" s="592"/>
      <c r="CW34" s="592"/>
      <c r="CX34" s="592"/>
      <c r="CY34" s="593"/>
      <c r="CZ34" s="625">
        <v>12.3</v>
      </c>
      <c r="DA34" s="626"/>
      <c r="DB34" s="626"/>
      <c r="DC34" s="627"/>
      <c r="DD34" s="600">
        <v>499033</v>
      </c>
      <c r="DE34" s="592"/>
      <c r="DF34" s="592"/>
      <c r="DG34" s="592"/>
      <c r="DH34" s="592"/>
      <c r="DI34" s="592"/>
      <c r="DJ34" s="592"/>
      <c r="DK34" s="593"/>
      <c r="DL34" s="600">
        <v>398713</v>
      </c>
      <c r="DM34" s="592"/>
      <c r="DN34" s="592"/>
      <c r="DO34" s="592"/>
      <c r="DP34" s="592"/>
      <c r="DQ34" s="592"/>
      <c r="DR34" s="592"/>
      <c r="DS34" s="592"/>
      <c r="DT34" s="592"/>
      <c r="DU34" s="592"/>
      <c r="DV34" s="593"/>
      <c r="DW34" s="596">
        <v>12.5</v>
      </c>
      <c r="DX34" s="623"/>
      <c r="DY34" s="623"/>
      <c r="DZ34" s="623"/>
      <c r="EA34" s="623"/>
      <c r="EB34" s="623"/>
      <c r="EC34" s="624"/>
    </row>
    <row r="35" spans="2:133" ht="11.25" customHeight="1" x14ac:dyDescent="0.15">
      <c r="B35" s="588" t="s">
        <v>306</v>
      </c>
      <c r="C35" s="589"/>
      <c r="D35" s="589"/>
      <c r="E35" s="589"/>
      <c r="F35" s="589"/>
      <c r="G35" s="589"/>
      <c r="H35" s="589"/>
      <c r="I35" s="589"/>
      <c r="J35" s="589"/>
      <c r="K35" s="589"/>
      <c r="L35" s="589"/>
      <c r="M35" s="589"/>
      <c r="N35" s="589"/>
      <c r="O35" s="589"/>
      <c r="P35" s="589"/>
      <c r="Q35" s="590"/>
      <c r="R35" s="591">
        <v>177600</v>
      </c>
      <c r="S35" s="592"/>
      <c r="T35" s="592"/>
      <c r="U35" s="592"/>
      <c r="V35" s="592"/>
      <c r="W35" s="592"/>
      <c r="X35" s="592"/>
      <c r="Y35" s="593"/>
      <c r="Z35" s="594">
        <v>2.9</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209730</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18123</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122303</v>
      </c>
      <c r="CS35" s="611"/>
      <c r="CT35" s="611"/>
      <c r="CU35" s="611"/>
      <c r="CV35" s="611"/>
      <c r="CW35" s="611"/>
      <c r="CX35" s="611"/>
      <c r="CY35" s="612"/>
      <c r="CZ35" s="625">
        <v>2.1</v>
      </c>
      <c r="DA35" s="626"/>
      <c r="DB35" s="626"/>
      <c r="DC35" s="627"/>
      <c r="DD35" s="600">
        <v>106630</v>
      </c>
      <c r="DE35" s="611"/>
      <c r="DF35" s="611"/>
      <c r="DG35" s="611"/>
      <c r="DH35" s="611"/>
      <c r="DI35" s="611"/>
      <c r="DJ35" s="611"/>
      <c r="DK35" s="612"/>
      <c r="DL35" s="600">
        <v>106089</v>
      </c>
      <c r="DM35" s="611"/>
      <c r="DN35" s="611"/>
      <c r="DO35" s="611"/>
      <c r="DP35" s="611"/>
      <c r="DQ35" s="611"/>
      <c r="DR35" s="611"/>
      <c r="DS35" s="611"/>
      <c r="DT35" s="611"/>
      <c r="DU35" s="611"/>
      <c r="DV35" s="612"/>
      <c r="DW35" s="596">
        <v>3.3</v>
      </c>
      <c r="DX35" s="623"/>
      <c r="DY35" s="623"/>
      <c r="DZ35" s="623"/>
      <c r="EA35" s="623"/>
      <c r="EB35" s="623"/>
      <c r="EC35" s="624"/>
    </row>
    <row r="36" spans="2:133" ht="11.25" customHeight="1" x14ac:dyDescent="0.15">
      <c r="B36" s="634" t="s">
        <v>310</v>
      </c>
      <c r="C36" s="635"/>
      <c r="D36" s="635"/>
      <c r="E36" s="635"/>
      <c r="F36" s="635"/>
      <c r="G36" s="635"/>
      <c r="H36" s="635"/>
      <c r="I36" s="635"/>
      <c r="J36" s="635"/>
      <c r="K36" s="635"/>
      <c r="L36" s="635"/>
      <c r="M36" s="635"/>
      <c r="N36" s="635"/>
      <c r="O36" s="635"/>
      <c r="P36" s="635"/>
      <c r="Q36" s="636"/>
      <c r="R36" s="663">
        <v>6097472</v>
      </c>
      <c r="S36" s="664"/>
      <c r="T36" s="664"/>
      <c r="U36" s="664"/>
      <c r="V36" s="664"/>
      <c r="W36" s="664"/>
      <c r="X36" s="664"/>
      <c r="Y36" s="665"/>
      <c r="Z36" s="666">
        <v>100</v>
      </c>
      <c r="AA36" s="666"/>
      <c r="AB36" s="666"/>
      <c r="AC36" s="666"/>
      <c r="AD36" s="667">
        <v>3022018</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82798</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14950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1344168</v>
      </c>
      <c r="CS36" s="592"/>
      <c r="CT36" s="592"/>
      <c r="CU36" s="592"/>
      <c r="CV36" s="592"/>
      <c r="CW36" s="592"/>
      <c r="CX36" s="592"/>
      <c r="CY36" s="593"/>
      <c r="CZ36" s="625">
        <v>22.7</v>
      </c>
      <c r="DA36" s="626"/>
      <c r="DB36" s="626"/>
      <c r="DC36" s="627"/>
      <c r="DD36" s="600">
        <v>763296</v>
      </c>
      <c r="DE36" s="592"/>
      <c r="DF36" s="592"/>
      <c r="DG36" s="592"/>
      <c r="DH36" s="592"/>
      <c r="DI36" s="592"/>
      <c r="DJ36" s="592"/>
      <c r="DK36" s="593"/>
      <c r="DL36" s="600">
        <v>250566</v>
      </c>
      <c r="DM36" s="592"/>
      <c r="DN36" s="592"/>
      <c r="DO36" s="592"/>
      <c r="DP36" s="592"/>
      <c r="DQ36" s="592"/>
      <c r="DR36" s="592"/>
      <c r="DS36" s="592"/>
      <c r="DT36" s="592"/>
      <c r="DU36" s="592"/>
      <c r="DV36" s="593"/>
      <c r="DW36" s="596">
        <v>7.8</v>
      </c>
      <c r="DX36" s="623"/>
      <c r="DY36" s="623"/>
      <c r="DZ36" s="623"/>
      <c r="EA36" s="623"/>
      <c r="EB36" s="623"/>
      <c r="EC36" s="624"/>
    </row>
    <row r="37" spans="2:133" ht="11.25" customHeight="1" x14ac:dyDescent="0.15">
      <c r="AQ37" s="670" t="s">
        <v>314</v>
      </c>
      <c r="AR37" s="671"/>
      <c r="AS37" s="671"/>
      <c r="AT37" s="671"/>
      <c r="AU37" s="671"/>
      <c r="AV37" s="671"/>
      <c r="AW37" s="671"/>
      <c r="AX37" s="671"/>
      <c r="AY37" s="672"/>
      <c r="AZ37" s="591">
        <v>15504</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368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694875</v>
      </c>
      <c r="CS37" s="611"/>
      <c r="CT37" s="611"/>
      <c r="CU37" s="611"/>
      <c r="CV37" s="611"/>
      <c r="CW37" s="611"/>
      <c r="CX37" s="611"/>
      <c r="CY37" s="612"/>
      <c r="CZ37" s="625">
        <v>11.7</v>
      </c>
      <c r="DA37" s="626"/>
      <c r="DB37" s="626"/>
      <c r="DC37" s="627"/>
      <c r="DD37" s="600">
        <v>689726</v>
      </c>
      <c r="DE37" s="611"/>
      <c r="DF37" s="611"/>
      <c r="DG37" s="611"/>
      <c r="DH37" s="611"/>
      <c r="DI37" s="611"/>
      <c r="DJ37" s="611"/>
      <c r="DK37" s="612"/>
      <c r="DL37" s="600">
        <v>210468</v>
      </c>
      <c r="DM37" s="611"/>
      <c r="DN37" s="611"/>
      <c r="DO37" s="611"/>
      <c r="DP37" s="611"/>
      <c r="DQ37" s="611"/>
      <c r="DR37" s="611"/>
      <c r="DS37" s="611"/>
      <c r="DT37" s="611"/>
      <c r="DU37" s="611"/>
      <c r="DV37" s="612"/>
      <c r="DW37" s="596">
        <v>6.6</v>
      </c>
      <c r="DX37" s="623"/>
      <c r="DY37" s="623"/>
      <c r="DZ37" s="623"/>
      <c r="EA37" s="623"/>
      <c r="EB37" s="623"/>
      <c r="EC37" s="624"/>
    </row>
    <row r="38" spans="2:133" ht="11.25" customHeight="1" x14ac:dyDescent="0.15">
      <c r="AQ38" s="670" t="s">
        <v>317</v>
      </c>
      <c r="AR38" s="671"/>
      <c r="AS38" s="671"/>
      <c r="AT38" s="671"/>
      <c r="AU38" s="671"/>
      <c r="AV38" s="671"/>
      <c r="AW38" s="671"/>
      <c r="AX38" s="671"/>
      <c r="AY38" s="672"/>
      <c r="AZ38" s="591">
        <v>4549</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673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205181</v>
      </c>
      <c r="CS38" s="592"/>
      <c r="CT38" s="592"/>
      <c r="CU38" s="592"/>
      <c r="CV38" s="592"/>
      <c r="CW38" s="592"/>
      <c r="CX38" s="592"/>
      <c r="CY38" s="593"/>
      <c r="CZ38" s="625">
        <v>3.5</v>
      </c>
      <c r="DA38" s="626"/>
      <c r="DB38" s="626"/>
      <c r="DC38" s="627"/>
      <c r="DD38" s="600">
        <v>191949</v>
      </c>
      <c r="DE38" s="592"/>
      <c r="DF38" s="592"/>
      <c r="DG38" s="592"/>
      <c r="DH38" s="592"/>
      <c r="DI38" s="592"/>
      <c r="DJ38" s="592"/>
      <c r="DK38" s="593"/>
      <c r="DL38" s="600">
        <v>117498</v>
      </c>
      <c r="DM38" s="592"/>
      <c r="DN38" s="592"/>
      <c r="DO38" s="592"/>
      <c r="DP38" s="592"/>
      <c r="DQ38" s="592"/>
      <c r="DR38" s="592"/>
      <c r="DS38" s="592"/>
      <c r="DT38" s="592"/>
      <c r="DU38" s="592"/>
      <c r="DV38" s="593"/>
      <c r="DW38" s="596">
        <v>3.7</v>
      </c>
      <c r="DX38" s="623"/>
      <c r="DY38" s="623"/>
      <c r="DZ38" s="623"/>
      <c r="EA38" s="623"/>
      <c r="EB38" s="623"/>
      <c r="EC38" s="624"/>
    </row>
    <row r="39" spans="2:133" ht="11.25" customHeight="1" x14ac:dyDescent="0.15">
      <c r="AQ39" s="670" t="s">
        <v>320</v>
      </c>
      <c r="AR39" s="671"/>
      <c r="AS39" s="671"/>
      <c r="AT39" s="671"/>
      <c r="AU39" s="671"/>
      <c r="AV39" s="671"/>
      <c r="AW39" s="671"/>
      <c r="AX39" s="671"/>
      <c r="AY39" s="672"/>
      <c r="AZ39" s="591" t="s">
        <v>321</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116</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665250</v>
      </c>
      <c r="CS39" s="611"/>
      <c r="CT39" s="611"/>
      <c r="CU39" s="611"/>
      <c r="CV39" s="611"/>
      <c r="CW39" s="611"/>
      <c r="CX39" s="611"/>
      <c r="CY39" s="612"/>
      <c r="CZ39" s="625">
        <v>11.2</v>
      </c>
      <c r="DA39" s="626"/>
      <c r="DB39" s="626"/>
      <c r="DC39" s="627"/>
      <c r="DD39" s="600">
        <v>662250</v>
      </c>
      <c r="DE39" s="611"/>
      <c r="DF39" s="611"/>
      <c r="DG39" s="611"/>
      <c r="DH39" s="611"/>
      <c r="DI39" s="611"/>
      <c r="DJ39" s="611"/>
      <c r="DK39" s="612"/>
      <c r="DL39" s="600" t="s">
        <v>321</v>
      </c>
      <c r="DM39" s="611"/>
      <c r="DN39" s="611"/>
      <c r="DO39" s="611"/>
      <c r="DP39" s="611"/>
      <c r="DQ39" s="611"/>
      <c r="DR39" s="611"/>
      <c r="DS39" s="611"/>
      <c r="DT39" s="611"/>
      <c r="DU39" s="611"/>
      <c r="DV39" s="612"/>
      <c r="DW39" s="596" t="s">
        <v>321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23214</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79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20000</v>
      </c>
      <c r="CS40" s="592"/>
      <c r="CT40" s="592"/>
      <c r="CU40" s="592"/>
      <c r="CV40" s="592"/>
      <c r="CW40" s="592"/>
      <c r="CX40" s="592"/>
      <c r="CY40" s="593"/>
      <c r="CZ40" s="625">
        <v>0.3</v>
      </c>
      <c r="DA40" s="626"/>
      <c r="DB40" s="626"/>
      <c r="DC40" s="627"/>
      <c r="DD40" s="600" t="s">
        <v>321</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83665</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235</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627190</v>
      </c>
      <c r="CS42" s="592"/>
      <c r="CT42" s="592"/>
      <c r="CU42" s="592"/>
      <c r="CV42" s="592"/>
      <c r="CW42" s="592"/>
      <c r="CX42" s="592"/>
      <c r="CY42" s="593"/>
      <c r="CZ42" s="625">
        <v>10.6</v>
      </c>
      <c r="DA42" s="674"/>
      <c r="DB42" s="674"/>
      <c r="DC42" s="675"/>
      <c r="DD42" s="600">
        <v>134056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8715</v>
      </c>
      <c r="CS43" s="611"/>
      <c r="CT43" s="611"/>
      <c r="CU43" s="611"/>
      <c r="CV43" s="611"/>
      <c r="CW43" s="611"/>
      <c r="CX43" s="611"/>
      <c r="CY43" s="612"/>
      <c r="CZ43" s="625">
        <v>0.1</v>
      </c>
      <c r="DA43" s="626"/>
      <c r="DB43" s="626"/>
      <c r="DC43" s="627"/>
      <c r="DD43" s="600">
        <v>515</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608689</v>
      </c>
      <c r="CS44" s="592"/>
      <c r="CT44" s="592"/>
      <c r="CU44" s="592"/>
      <c r="CV44" s="592"/>
      <c r="CW44" s="592"/>
      <c r="CX44" s="592"/>
      <c r="CY44" s="593"/>
      <c r="CZ44" s="625">
        <v>10.3</v>
      </c>
      <c r="DA44" s="674"/>
      <c r="DB44" s="674"/>
      <c r="DC44" s="675"/>
      <c r="DD44" s="600">
        <v>127755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220477</v>
      </c>
      <c r="CS45" s="611"/>
      <c r="CT45" s="611"/>
      <c r="CU45" s="611"/>
      <c r="CV45" s="611"/>
      <c r="CW45" s="611"/>
      <c r="CX45" s="611"/>
      <c r="CY45" s="612"/>
      <c r="CZ45" s="625">
        <v>3.7</v>
      </c>
      <c r="DA45" s="626"/>
      <c r="DB45" s="626"/>
      <c r="DC45" s="627"/>
      <c r="DD45" s="600">
        <v>6392</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318536</v>
      </c>
      <c r="CS46" s="592"/>
      <c r="CT46" s="592"/>
      <c r="CU46" s="592"/>
      <c r="CV46" s="592"/>
      <c r="CW46" s="592"/>
      <c r="CX46" s="592"/>
      <c r="CY46" s="593"/>
      <c r="CZ46" s="625">
        <v>5.4</v>
      </c>
      <c r="DA46" s="674"/>
      <c r="DB46" s="674"/>
      <c r="DC46" s="675"/>
      <c r="DD46" s="600">
        <v>120081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18501</v>
      </c>
      <c r="CS47" s="611"/>
      <c r="CT47" s="611"/>
      <c r="CU47" s="611"/>
      <c r="CV47" s="611"/>
      <c r="CW47" s="611"/>
      <c r="CX47" s="611"/>
      <c r="CY47" s="612"/>
      <c r="CZ47" s="625">
        <v>0.3</v>
      </c>
      <c r="DA47" s="626"/>
      <c r="DB47" s="626"/>
      <c r="DC47" s="627"/>
      <c r="DD47" s="600">
        <v>6301</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5929450</v>
      </c>
      <c r="CS49" s="659"/>
      <c r="CT49" s="659"/>
      <c r="CU49" s="659"/>
      <c r="CV49" s="659"/>
      <c r="CW49" s="659"/>
      <c r="CX49" s="659"/>
      <c r="CY49" s="686"/>
      <c r="CZ49" s="687">
        <v>100</v>
      </c>
      <c r="DA49" s="688"/>
      <c r="DB49" s="688"/>
      <c r="DC49" s="689"/>
      <c r="DD49" s="690">
        <v>4293859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5979</v>
      </c>
      <c r="R7" s="721"/>
      <c r="S7" s="721"/>
      <c r="T7" s="721"/>
      <c r="U7" s="721"/>
      <c r="V7" s="721">
        <v>5811</v>
      </c>
      <c r="W7" s="721"/>
      <c r="X7" s="721"/>
      <c r="Y7" s="721"/>
      <c r="Z7" s="721"/>
      <c r="AA7" s="721">
        <v>168</v>
      </c>
      <c r="AB7" s="721"/>
      <c r="AC7" s="721"/>
      <c r="AD7" s="721"/>
      <c r="AE7" s="722"/>
      <c r="AF7" s="723">
        <v>155</v>
      </c>
      <c r="AG7" s="724"/>
      <c r="AH7" s="724"/>
      <c r="AI7" s="724"/>
      <c r="AJ7" s="725"/>
      <c r="AK7" s="760"/>
      <c r="AL7" s="761"/>
      <c r="AM7" s="761"/>
      <c r="AN7" s="761"/>
      <c r="AO7" s="761"/>
      <c r="AP7" s="761">
        <v>5013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531</v>
      </c>
      <c r="BT7" s="765"/>
      <c r="BU7" s="765"/>
      <c r="BV7" s="765"/>
      <c r="BW7" s="765"/>
      <c r="BX7" s="765"/>
      <c r="BY7" s="765"/>
      <c r="BZ7" s="765"/>
      <c r="CA7" s="765"/>
      <c r="CB7" s="765"/>
      <c r="CC7" s="765"/>
      <c r="CD7" s="765"/>
      <c r="CE7" s="765"/>
      <c r="CF7" s="765"/>
      <c r="CG7" s="766"/>
      <c r="CH7" s="757">
        <v>0</v>
      </c>
      <c r="CI7" s="758"/>
      <c r="CJ7" s="758"/>
      <c r="CK7" s="758"/>
      <c r="CL7" s="759"/>
      <c r="CM7" s="757">
        <v>0</v>
      </c>
      <c r="CN7" s="758"/>
      <c r="CO7" s="758"/>
      <c r="CP7" s="758"/>
      <c r="CQ7" s="759"/>
      <c r="CR7" s="757">
        <v>20</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x14ac:dyDescent="0.15">
      <c r="A8" s="212">
        <v>2</v>
      </c>
      <c r="B8" s="741" t="s">
        <v>366</v>
      </c>
      <c r="C8" s="742"/>
      <c r="D8" s="742"/>
      <c r="E8" s="742"/>
      <c r="F8" s="742"/>
      <c r="G8" s="742"/>
      <c r="H8" s="742"/>
      <c r="I8" s="742"/>
      <c r="J8" s="742"/>
      <c r="K8" s="742"/>
      <c r="L8" s="742"/>
      <c r="M8" s="742"/>
      <c r="N8" s="742"/>
      <c r="O8" s="742"/>
      <c r="P8" s="743"/>
      <c r="Q8" s="744">
        <v>290</v>
      </c>
      <c r="R8" s="745"/>
      <c r="S8" s="745"/>
      <c r="T8" s="745"/>
      <c r="U8" s="745"/>
      <c r="V8" s="745">
        <v>290</v>
      </c>
      <c r="W8" s="745"/>
      <c r="X8" s="745"/>
      <c r="Y8" s="745"/>
      <c r="Z8" s="745"/>
      <c r="AA8" s="745">
        <v>0</v>
      </c>
      <c r="AB8" s="745"/>
      <c r="AC8" s="745"/>
      <c r="AD8" s="745"/>
      <c r="AE8" s="746"/>
      <c r="AF8" s="747">
        <v>0</v>
      </c>
      <c r="AG8" s="748"/>
      <c r="AH8" s="748"/>
      <c r="AI8" s="748"/>
      <c r="AJ8" s="749"/>
      <c r="AK8" s="750">
        <v>172</v>
      </c>
      <c r="AL8" s="751"/>
      <c r="AM8" s="751"/>
      <c r="AN8" s="751"/>
      <c r="AO8" s="751"/>
      <c r="AP8" s="751">
        <v>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532</v>
      </c>
      <c r="BT8" s="755"/>
      <c r="BU8" s="755"/>
      <c r="BV8" s="755"/>
      <c r="BW8" s="755"/>
      <c r="BX8" s="755"/>
      <c r="BY8" s="755"/>
      <c r="BZ8" s="755"/>
      <c r="CA8" s="755"/>
      <c r="CB8" s="755"/>
      <c r="CC8" s="755"/>
      <c r="CD8" s="755"/>
      <c r="CE8" s="755"/>
      <c r="CF8" s="755"/>
      <c r="CG8" s="756"/>
      <c r="CH8" s="767">
        <v>0</v>
      </c>
      <c r="CI8" s="768"/>
      <c r="CJ8" s="768"/>
      <c r="CK8" s="768"/>
      <c r="CL8" s="769"/>
      <c r="CM8" s="767">
        <v>5</v>
      </c>
      <c r="CN8" s="768"/>
      <c r="CO8" s="768"/>
      <c r="CP8" s="768"/>
      <c r="CQ8" s="769"/>
      <c r="CR8" s="767">
        <v>3</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368</v>
      </c>
      <c r="B23" s="776" t="s">
        <v>369</v>
      </c>
      <c r="C23" s="777"/>
      <c r="D23" s="777"/>
      <c r="E23" s="777"/>
      <c r="F23" s="777"/>
      <c r="G23" s="777"/>
      <c r="H23" s="777"/>
      <c r="I23" s="777"/>
      <c r="J23" s="777"/>
      <c r="K23" s="777"/>
      <c r="L23" s="777"/>
      <c r="M23" s="777"/>
      <c r="N23" s="777"/>
      <c r="O23" s="777"/>
      <c r="P23" s="778"/>
      <c r="Q23" s="779">
        <v>6097</v>
      </c>
      <c r="R23" s="780"/>
      <c r="S23" s="780"/>
      <c r="T23" s="780"/>
      <c r="U23" s="780"/>
      <c r="V23" s="780">
        <v>5929</v>
      </c>
      <c r="W23" s="780"/>
      <c r="X23" s="780"/>
      <c r="Y23" s="780"/>
      <c r="Z23" s="780"/>
      <c r="AA23" s="780">
        <v>168</v>
      </c>
      <c r="AB23" s="780"/>
      <c r="AC23" s="780"/>
      <c r="AD23" s="780"/>
      <c r="AE23" s="781"/>
      <c r="AF23" s="782">
        <v>155</v>
      </c>
      <c r="AG23" s="780"/>
      <c r="AH23" s="780"/>
      <c r="AI23" s="780"/>
      <c r="AJ23" s="783"/>
      <c r="AK23" s="784"/>
      <c r="AL23" s="785"/>
      <c r="AM23" s="785"/>
      <c r="AN23" s="785"/>
      <c r="AO23" s="785"/>
      <c r="AP23" s="780">
        <v>5014</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380</v>
      </c>
      <c r="C28" s="718"/>
      <c r="D28" s="718"/>
      <c r="E28" s="718"/>
      <c r="F28" s="718"/>
      <c r="G28" s="718"/>
      <c r="H28" s="718"/>
      <c r="I28" s="718"/>
      <c r="J28" s="718"/>
      <c r="K28" s="718"/>
      <c r="L28" s="718"/>
      <c r="M28" s="718"/>
      <c r="N28" s="718"/>
      <c r="O28" s="718"/>
      <c r="P28" s="719"/>
      <c r="Q28" s="808">
        <v>289</v>
      </c>
      <c r="R28" s="809"/>
      <c r="S28" s="809"/>
      <c r="T28" s="809"/>
      <c r="U28" s="809"/>
      <c r="V28" s="809">
        <v>271</v>
      </c>
      <c r="W28" s="809"/>
      <c r="X28" s="809"/>
      <c r="Y28" s="809"/>
      <c r="Z28" s="809"/>
      <c r="AA28" s="809">
        <v>18</v>
      </c>
      <c r="AB28" s="809"/>
      <c r="AC28" s="809"/>
      <c r="AD28" s="809"/>
      <c r="AE28" s="810"/>
      <c r="AF28" s="811">
        <v>18</v>
      </c>
      <c r="AG28" s="809"/>
      <c r="AH28" s="809"/>
      <c r="AI28" s="809"/>
      <c r="AJ28" s="812"/>
      <c r="AK28" s="813">
        <v>23</v>
      </c>
      <c r="AL28" s="804"/>
      <c r="AM28" s="804"/>
      <c r="AN28" s="804"/>
      <c r="AO28" s="804"/>
      <c r="AP28" s="804">
        <v>0</v>
      </c>
      <c r="AQ28" s="804"/>
      <c r="AR28" s="804"/>
      <c r="AS28" s="804"/>
      <c r="AT28" s="804"/>
      <c r="AU28" s="804">
        <v>0</v>
      </c>
      <c r="AV28" s="804"/>
      <c r="AW28" s="804"/>
      <c r="AX28" s="804"/>
      <c r="AY28" s="804"/>
      <c r="AZ28" s="805">
        <v>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381</v>
      </c>
      <c r="C29" s="742"/>
      <c r="D29" s="742"/>
      <c r="E29" s="742"/>
      <c r="F29" s="742"/>
      <c r="G29" s="742"/>
      <c r="H29" s="742"/>
      <c r="I29" s="742"/>
      <c r="J29" s="742"/>
      <c r="K29" s="742"/>
      <c r="L29" s="742"/>
      <c r="M29" s="742"/>
      <c r="N29" s="742"/>
      <c r="O29" s="742"/>
      <c r="P29" s="743"/>
      <c r="Q29" s="744">
        <v>237</v>
      </c>
      <c r="R29" s="745"/>
      <c r="S29" s="745"/>
      <c r="T29" s="745"/>
      <c r="U29" s="745"/>
      <c r="V29" s="745">
        <v>229</v>
      </c>
      <c r="W29" s="745"/>
      <c r="X29" s="745"/>
      <c r="Y29" s="745"/>
      <c r="Z29" s="745"/>
      <c r="AA29" s="745">
        <v>8</v>
      </c>
      <c r="AB29" s="745"/>
      <c r="AC29" s="745"/>
      <c r="AD29" s="745"/>
      <c r="AE29" s="746"/>
      <c r="AF29" s="747">
        <v>8</v>
      </c>
      <c r="AG29" s="748"/>
      <c r="AH29" s="748"/>
      <c r="AI29" s="748"/>
      <c r="AJ29" s="749"/>
      <c r="AK29" s="816">
        <v>48</v>
      </c>
      <c r="AL29" s="817"/>
      <c r="AM29" s="817"/>
      <c r="AN29" s="817"/>
      <c r="AO29" s="817"/>
      <c r="AP29" s="817">
        <v>0</v>
      </c>
      <c r="AQ29" s="817"/>
      <c r="AR29" s="817"/>
      <c r="AS29" s="817"/>
      <c r="AT29" s="817"/>
      <c r="AU29" s="817">
        <v>0</v>
      </c>
      <c r="AV29" s="817"/>
      <c r="AW29" s="817"/>
      <c r="AX29" s="817"/>
      <c r="AY29" s="817"/>
      <c r="AZ29" s="818">
        <v>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382</v>
      </c>
      <c r="C30" s="742"/>
      <c r="D30" s="742"/>
      <c r="E30" s="742"/>
      <c r="F30" s="742"/>
      <c r="G30" s="742"/>
      <c r="H30" s="742"/>
      <c r="I30" s="742"/>
      <c r="J30" s="742"/>
      <c r="K30" s="742"/>
      <c r="L30" s="742"/>
      <c r="M30" s="742"/>
      <c r="N30" s="742"/>
      <c r="O30" s="742"/>
      <c r="P30" s="743"/>
      <c r="Q30" s="744">
        <v>52</v>
      </c>
      <c r="R30" s="745"/>
      <c r="S30" s="745"/>
      <c r="T30" s="745"/>
      <c r="U30" s="745"/>
      <c r="V30" s="745">
        <v>52</v>
      </c>
      <c r="W30" s="745"/>
      <c r="X30" s="745"/>
      <c r="Y30" s="745"/>
      <c r="Z30" s="745"/>
      <c r="AA30" s="745">
        <v>0</v>
      </c>
      <c r="AB30" s="745"/>
      <c r="AC30" s="745"/>
      <c r="AD30" s="745"/>
      <c r="AE30" s="746"/>
      <c r="AF30" s="747">
        <v>0</v>
      </c>
      <c r="AG30" s="748"/>
      <c r="AH30" s="748"/>
      <c r="AI30" s="748"/>
      <c r="AJ30" s="749"/>
      <c r="AK30" s="816">
        <v>35</v>
      </c>
      <c r="AL30" s="817"/>
      <c r="AM30" s="817"/>
      <c r="AN30" s="817"/>
      <c r="AO30" s="817"/>
      <c r="AP30" s="817">
        <v>0</v>
      </c>
      <c r="AQ30" s="817"/>
      <c r="AR30" s="817"/>
      <c r="AS30" s="817"/>
      <c r="AT30" s="817"/>
      <c r="AU30" s="817">
        <v>0</v>
      </c>
      <c r="AV30" s="817"/>
      <c r="AW30" s="817"/>
      <c r="AX30" s="817"/>
      <c r="AY30" s="817"/>
      <c r="AZ30" s="818">
        <v>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383</v>
      </c>
      <c r="C31" s="742"/>
      <c r="D31" s="742"/>
      <c r="E31" s="742"/>
      <c r="F31" s="742"/>
      <c r="G31" s="742"/>
      <c r="H31" s="742"/>
      <c r="I31" s="742"/>
      <c r="J31" s="742"/>
      <c r="K31" s="742"/>
      <c r="L31" s="742"/>
      <c r="M31" s="742"/>
      <c r="N31" s="742"/>
      <c r="O31" s="742"/>
      <c r="P31" s="743"/>
      <c r="Q31" s="744">
        <v>77</v>
      </c>
      <c r="R31" s="745"/>
      <c r="S31" s="745"/>
      <c r="T31" s="745"/>
      <c r="U31" s="745"/>
      <c r="V31" s="745">
        <v>75</v>
      </c>
      <c r="W31" s="745"/>
      <c r="X31" s="745"/>
      <c r="Y31" s="745"/>
      <c r="Z31" s="745"/>
      <c r="AA31" s="745">
        <v>2</v>
      </c>
      <c r="AB31" s="745"/>
      <c r="AC31" s="745"/>
      <c r="AD31" s="745"/>
      <c r="AE31" s="746"/>
      <c r="AF31" s="747">
        <v>2</v>
      </c>
      <c r="AG31" s="748"/>
      <c r="AH31" s="748"/>
      <c r="AI31" s="748"/>
      <c r="AJ31" s="749"/>
      <c r="AK31" s="816">
        <v>1</v>
      </c>
      <c r="AL31" s="817"/>
      <c r="AM31" s="817"/>
      <c r="AN31" s="817"/>
      <c r="AO31" s="817"/>
      <c r="AP31" s="817">
        <v>42</v>
      </c>
      <c r="AQ31" s="817"/>
      <c r="AR31" s="817"/>
      <c r="AS31" s="817"/>
      <c r="AT31" s="817"/>
      <c r="AU31" s="817">
        <v>24</v>
      </c>
      <c r="AV31" s="817"/>
      <c r="AW31" s="817"/>
      <c r="AX31" s="817"/>
      <c r="AY31" s="817"/>
      <c r="AZ31" s="818">
        <v>0</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158</v>
      </c>
      <c r="R32" s="745"/>
      <c r="S32" s="745"/>
      <c r="T32" s="745"/>
      <c r="U32" s="745"/>
      <c r="V32" s="745">
        <v>158</v>
      </c>
      <c r="W32" s="745"/>
      <c r="X32" s="745"/>
      <c r="Y32" s="745"/>
      <c r="Z32" s="745"/>
      <c r="AA32" s="745">
        <v>0</v>
      </c>
      <c r="AB32" s="745"/>
      <c r="AC32" s="745"/>
      <c r="AD32" s="745"/>
      <c r="AE32" s="746"/>
      <c r="AF32" s="747" t="s">
        <v>112</v>
      </c>
      <c r="AG32" s="748"/>
      <c r="AH32" s="748"/>
      <c r="AI32" s="748"/>
      <c r="AJ32" s="749"/>
      <c r="AK32" s="816">
        <v>35</v>
      </c>
      <c r="AL32" s="817"/>
      <c r="AM32" s="817"/>
      <c r="AN32" s="817"/>
      <c r="AO32" s="817"/>
      <c r="AP32" s="817">
        <v>591</v>
      </c>
      <c r="AQ32" s="817"/>
      <c r="AR32" s="817"/>
      <c r="AS32" s="817"/>
      <c r="AT32" s="817"/>
      <c r="AU32" s="817">
        <v>399</v>
      </c>
      <c r="AV32" s="817"/>
      <c r="AW32" s="817"/>
      <c r="AX32" s="817"/>
      <c r="AY32" s="817"/>
      <c r="AZ32" s="818">
        <v>0</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368</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28</v>
      </c>
      <c r="AG63" s="828"/>
      <c r="AH63" s="828"/>
      <c r="AI63" s="828"/>
      <c r="AJ63" s="829"/>
      <c r="AK63" s="830"/>
      <c r="AL63" s="825"/>
      <c r="AM63" s="825"/>
      <c r="AN63" s="825"/>
      <c r="AO63" s="825"/>
      <c r="AP63" s="828">
        <v>633</v>
      </c>
      <c r="AQ63" s="828"/>
      <c r="AR63" s="828"/>
      <c r="AS63" s="828"/>
      <c r="AT63" s="828"/>
      <c r="AU63" s="828">
        <v>423</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389</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529</v>
      </c>
      <c r="C68" s="856"/>
      <c r="D68" s="856"/>
      <c r="E68" s="856"/>
      <c r="F68" s="856"/>
      <c r="G68" s="856"/>
      <c r="H68" s="856"/>
      <c r="I68" s="856"/>
      <c r="J68" s="856"/>
      <c r="K68" s="856"/>
      <c r="L68" s="856"/>
      <c r="M68" s="856"/>
      <c r="N68" s="856"/>
      <c r="O68" s="856"/>
      <c r="P68" s="857"/>
      <c r="Q68" s="858">
        <v>745</v>
      </c>
      <c r="R68" s="852"/>
      <c r="S68" s="852"/>
      <c r="T68" s="852"/>
      <c r="U68" s="852"/>
      <c r="V68" s="852">
        <v>727</v>
      </c>
      <c r="W68" s="852"/>
      <c r="X68" s="852"/>
      <c r="Y68" s="852"/>
      <c r="Z68" s="852"/>
      <c r="AA68" s="852">
        <v>18</v>
      </c>
      <c r="AB68" s="852"/>
      <c r="AC68" s="852"/>
      <c r="AD68" s="852"/>
      <c r="AE68" s="852"/>
      <c r="AF68" s="852">
        <v>18</v>
      </c>
      <c r="AG68" s="852"/>
      <c r="AH68" s="852"/>
      <c r="AI68" s="852"/>
      <c r="AJ68" s="852"/>
      <c r="AK68" s="852">
        <v>0</v>
      </c>
      <c r="AL68" s="852"/>
      <c r="AM68" s="852"/>
      <c r="AN68" s="852"/>
      <c r="AO68" s="852"/>
      <c r="AP68" s="852">
        <v>897</v>
      </c>
      <c r="AQ68" s="852"/>
      <c r="AR68" s="852"/>
      <c r="AS68" s="852"/>
      <c r="AT68" s="852"/>
      <c r="AU68" s="852">
        <v>161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530</v>
      </c>
      <c r="C69" s="860"/>
      <c r="D69" s="860"/>
      <c r="E69" s="860"/>
      <c r="F69" s="860"/>
      <c r="G69" s="860"/>
      <c r="H69" s="860"/>
      <c r="I69" s="860"/>
      <c r="J69" s="860"/>
      <c r="K69" s="860"/>
      <c r="L69" s="860"/>
      <c r="M69" s="860"/>
      <c r="N69" s="860"/>
      <c r="O69" s="860"/>
      <c r="P69" s="861"/>
      <c r="Q69" s="862">
        <v>970</v>
      </c>
      <c r="R69" s="817"/>
      <c r="S69" s="817"/>
      <c r="T69" s="817"/>
      <c r="U69" s="817"/>
      <c r="V69" s="817">
        <v>943</v>
      </c>
      <c r="W69" s="817"/>
      <c r="X69" s="817"/>
      <c r="Y69" s="817"/>
      <c r="Z69" s="817"/>
      <c r="AA69" s="817">
        <v>27</v>
      </c>
      <c r="AB69" s="817"/>
      <c r="AC69" s="817"/>
      <c r="AD69" s="817"/>
      <c r="AE69" s="817"/>
      <c r="AF69" s="817">
        <v>27</v>
      </c>
      <c r="AG69" s="817"/>
      <c r="AH69" s="817"/>
      <c r="AI69" s="817"/>
      <c r="AJ69" s="817"/>
      <c r="AK69" s="817">
        <v>0</v>
      </c>
      <c r="AL69" s="817"/>
      <c r="AM69" s="817"/>
      <c r="AN69" s="817"/>
      <c r="AO69" s="817"/>
      <c r="AP69" s="817">
        <v>41</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368</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45</v>
      </c>
      <c r="AG88" s="828"/>
      <c r="AH88" s="828"/>
      <c r="AI88" s="828"/>
      <c r="AJ88" s="828"/>
      <c r="AK88" s="825"/>
      <c r="AL88" s="825"/>
      <c r="AM88" s="825"/>
      <c r="AN88" s="825"/>
      <c r="AO88" s="825"/>
      <c r="AP88" s="828">
        <v>938</v>
      </c>
      <c r="AQ88" s="828"/>
      <c r="AR88" s="828"/>
      <c r="AS88" s="828"/>
      <c r="AT88" s="828"/>
      <c r="AU88" s="828">
        <v>161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23</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286</v>
      </c>
      <c r="AG109" s="881"/>
      <c r="AH109" s="881"/>
      <c r="AI109" s="881"/>
      <c r="AJ109" s="882"/>
      <c r="AK109" s="880" t="s">
        <v>285</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286</v>
      </c>
      <c r="BW109" s="881"/>
      <c r="BX109" s="881"/>
      <c r="BY109" s="881"/>
      <c r="BZ109" s="882"/>
      <c r="CA109" s="880" t="s">
        <v>285</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286</v>
      </c>
      <c r="DM109" s="881"/>
      <c r="DN109" s="881"/>
      <c r="DO109" s="881"/>
      <c r="DP109" s="882"/>
      <c r="DQ109" s="880" t="s">
        <v>285</v>
      </c>
      <c r="DR109" s="881"/>
      <c r="DS109" s="881"/>
      <c r="DT109" s="881"/>
      <c r="DU109" s="882"/>
      <c r="DV109" s="880" t="s">
        <v>401</v>
      </c>
      <c r="DW109" s="881"/>
      <c r="DX109" s="881"/>
      <c r="DY109" s="881"/>
      <c r="DZ109" s="883"/>
    </row>
    <row r="110" spans="1:131" s="197" customFormat="1" ht="26.25" customHeight="1" x14ac:dyDescent="0.15">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793177</v>
      </c>
      <c r="AB110" s="888"/>
      <c r="AC110" s="888"/>
      <c r="AD110" s="888"/>
      <c r="AE110" s="889"/>
      <c r="AF110" s="890">
        <v>928954</v>
      </c>
      <c r="AG110" s="888"/>
      <c r="AH110" s="888"/>
      <c r="AI110" s="888"/>
      <c r="AJ110" s="889"/>
      <c r="AK110" s="890">
        <v>1037716</v>
      </c>
      <c r="AL110" s="888"/>
      <c r="AM110" s="888"/>
      <c r="AN110" s="888"/>
      <c r="AO110" s="889"/>
      <c r="AP110" s="891">
        <v>42.9</v>
      </c>
      <c r="AQ110" s="892"/>
      <c r="AR110" s="892"/>
      <c r="AS110" s="892"/>
      <c r="AT110" s="893"/>
      <c r="AU110" s="894" t="s">
        <v>60</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6071675</v>
      </c>
      <c r="BR110" s="925"/>
      <c r="BS110" s="925"/>
      <c r="BT110" s="925"/>
      <c r="BU110" s="925"/>
      <c r="BV110" s="925">
        <v>5526113</v>
      </c>
      <c r="BW110" s="925"/>
      <c r="BX110" s="925"/>
      <c r="BY110" s="925"/>
      <c r="BZ110" s="925"/>
      <c r="CA110" s="925">
        <v>5014050</v>
      </c>
      <c r="CB110" s="925"/>
      <c r="CC110" s="925"/>
      <c r="CD110" s="925"/>
      <c r="CE110" s="925"/>
      <c r="CF110" s="939">
        <v>207.4</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10000</v>
      </c>
      <c r="BR111" s="918"/>
      <c r="BS111" s="918"/>
      <c r="BT111" s="918"/>
      <c r="BU111" s="918"/>
      <c r="BV111" s="918">
        <v>5000</v>
      </c>
      <c r="BW111" s="918"/>
      <c r="BX111" s="918"/>
      <c r="BY111" s="918"/>
      <c r="BZ111" s="918"/>
      <c r="CA111" s="918" t="s">
        <v>112</v>
      </c>
      <c r="CB111" s="918"/>
      <c r="CC111" s="918"/>
      <c r="CD111" s="918"/>
      <c r="CE111" s="918"/>
      <c r="CF111" s="912" t="s">
        <v>112</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654442</v>
      </c>
      <c r="BR112" s="918"/>
      <c r="BS112" s="918"/>
      <c r="BT112" s="918"/>
      <c r="BU112" s="918"/>
      <c r="BV112" s="918">
        <v>521622</v>
      </c>
      <c r="BW112" s="918"/>
      <c r="BX112" s="918"/>
      <c r="BY112" s="918"/>
      <c r="BZ112" s="918"/>
      <c r="CA112" s="918">
        <v>422463</v>
      </c>
      <c r="CB112" s="918"/>
      <c r="CC112" s="918"/>
      <c r="CD112" s="918"/>
      <c r="CE112" s="918"/>
      <c r="CF112" s="912">
        <v>17.5</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70046</v>
      </c>
      <c r="AB113" s="932"/>
      <c r="AC113" s="932"/>
      <c r="AD113" s="932"/>
      <c r="AE113" s="933"/>
      <c r="AF113" s="934">
        <v>75717</v>
      </c>
      <c r="AG113" s="932"/>
      <c r="AH113" s="932"/>
      <c r="AI113" s="932"/>
      <c r="AJ113" s="933"/>
      <c r="AK113" s="934">
        <v>46808</v>
      </c>
      <c r="AL113" s="932"/>
      <c r="AM113" s="932"/>
      <c r="AN113" s="932"/>
      <c r="AO113" s="933"/>
      <c r="AP113" s="935">
        <v>1.9</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259342</v>
      </c>
      <c r="BR113" s="918"/>
      <c r="BS113" s="918"/>
      <c r="BT113" s="918"/>
      <c r="BU113" s="918"/>
      <c r="BV113" s="918">
        <v>209613</v>
      </c>
      <c r="BW113" s="918"/>
      <c r="BX113" s="918"/>
      <c r="BY113" s="918"/>
      <c r="BZ113" s="918"/>
      <c r="CA113" s="918">
        <v>161008</v>
      </c>
      <c r="CB113" s="918"/>
      <c r="CC113" s="918"/>
      <c r="CD113" s="918"/>
      <c r="CE113" s="918"/>
      <c r="CF113" s="912">
        <v>6.7</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52692</v>
      </c>
      <c r="AB114" s="957"/>
      <c r="AC114" s="957"/>
      <c r="AD114" s="957"/>
      <c r="AE114" s="958"/>
      <c r="AF114" s="959">
        <v>52725</v>
      </c>
      <c r="AG114" s="957"/>
      <c r="AH114" s="957"/>
      <c r="AI114" s="957"/>
      <c r="AJ114" s="958"/>
      <c r="AK114" s="959">
        <v>50868</v>
      </c>
      <c r="AL114" s="957"/>
      <c r="AM114" s="957"/>
      <c r="AN114" s="957"/>
      <c r="AO114" s="958"/>
      <c r="AP114" s="960">
        <v>2.1</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811161</v>
      </c>
      <c r="BR114" s="918"/>
      <c r="BS114" s="918"/>
      <c r="BT114" s="918"/>
      <c r="BU114" s="918"/>
      <c r="BV114" s="918">
        <v>767120</v>
      </c>
      <c r="BW114" s="918"/>
      <c r="BX114" s="918"/>
      <c r="BY114" s="918"/>
      <c r="BZ114" s="918"/>
      <c r="CA114" s="918">
        <v>713091</v>
      </c>
      <c r="CB114" s="918"/>
      <c r="CC114" s="918"/>
      <c r="CD114" s="918"/>
      <c r="CE114" s="918"/>
      <c r="CF114" s="912">
        <v>29.5</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6716</v>
      </c>
      <c r="AB115" s="932"/>
      <c r="AC115" s="932"/>
      <c r="AD115" s="932"/>
      <c r="AE115" s="933"/>
      <c r="AF115" s="934">
        <v>6653</v>
      </c>
      <c r="AG115" s="932"/>
      <c r="AH115" s="932"/>
      <c r="AI115" s="932"/>
      <c r="AJ115" s="933"/>
      <c r="AK115" s="934">
        <v>6511</v>
      </c>
      <c r="AL115" s="932"/>
      <c r="AM115" s="932"/>
      <c r="AN115" s="932"/>
      <c r="AO115" s="933"/>
      <c r="AP115" s="935">
        <v>0.3</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10000</v>
      </c>
      <c r="DH116" s="957"/>
      <c r="DI116" s="957"/>
      <c r="DJ116" s="957"/>
      <c r="DK116" s="958"/>
      <c r="DL116" s="959">
        <v>5000</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922631</v>
      </c>
      <c r="AB117" s="964"/>
      <c r="AC117" s="964"/>
      <c r="AD117" s="964"/>
      <c r="AE117" s="965"/>
      <c r="AF117" s="963">
        <v>1064049</v>
      </c>
      <c r="AG117" s="964"/>
      <c r="AH117" s="964"/>
      <c r="AI117" s="964"/>
      <c r="AJ117" s="965"/>
      <c r="AK117" s="963">
        <v>1141903</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286</v>
      </c>
      <c r="AG118" s="881"/>
      <c r="AH118" s="881"/>
      <c r="AI118" s="881"/>
      <c r="AJ118" s="882"/>
      <c r="AK118" s="880" t="s">
        <v>285</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429</v>
      </c>
      <c r="BP118" s="992"/>
      <c r="BQ118" s="983">
        <v>7806620</v>
      </c>
      <c r="BR118" s="984"/>
      <c r="BS118" s="984"/>
      <c r="BT118" s="984"/>
      <c r="BU118" s="984"/>
      <c r="BV118" s="984">
        <v>7029468</v>
      </c>
      <c r="BW118" s="984"/>
      <c r="BX118" s="984"/>
      <c r="BY118" s="984"/>
      <c r="BZ118" s="984"/>
      <c r="CA118" s="984">
        <v>6310612</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3997184</v>
      </c>
      <c r="BR119" s="925"/>
      <c r="BS119" s="925"/>
      <c r="BT119" s="925"/>
      <c r="BU119" s="925"/>
      <c r="BV119" s="925">
        <v>4065585</v>
      </c>
      <c r="BW119" s="925"/>
      <c r="BX119" s="925"/>
      <c r="BY119" s="925"/>
      <c r="BZ119" s="925"/>
      <c r="CA119" s="925">
        <v>4656641</v>
      </c>
      <c r="CB119" s="925"/>
      <c r="CC119" s="925"/>
      <c r="CD119" s="925"/>
      <c r="CE119" s="925"/>
      <c r="CF119" s="939">
        <v>192.6</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x14ac:dyDescent="0.15">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819516</v>
      </c>
      <c r="BR120" s="918"/>
      <c r="BS120" s="918"/>
      <c r="BT120" s="918"/>
      <c r="BU120" s="918"/>
      <c r="BV120" s="918">
        <v>750834</v>
      </c>
      <c r="BW120" s="918"/>
      <c r="BX120" s="918"/>
      <c r="BY120" s="918"/>
      <c r="BZ120" s="918"/>
      <c r="CA120" s="918">
        <v>682120</v>
      </c>
      <c r="CB120" s="918"/>
      <c r="CC120" s="918"/>
      <c r="CD120" s="918"/>
      <c r="CE120" s="918"/>
      <c r="CF120" s="912">
        <v>28.2</v>
      </c>
      <c r="CG120" s="913"/>
      <c r="CH120" s="913"/>
      <c r="CI120" s="913"/>
      <c r="CJ120" s="913"/>
      <c r="CK120" s="1011" t="s">
        <v>435</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599298</v>
      </c>
      <c r="DH120" s="925"/>
      <c r="DI120" s="925"/>
      <c r="DJ120" s="925"/>
      <c r="DK120" s="925"/>
      <c r="DL120" s="925">
        <v>490525</v>
      </c>
      <c r="DM120" s="925"/>
      <c r="DN120" s="925"/>
      <c r="DO120" s="925"/>
      <c r="DP120" s="925"/>
      <c r="DQ120" s="925">
        <v>398756</v>
      </c>
      <c r="DR120" s="925"/>
      <c r="DS120" s="925"/>
      <c r="DT120" s="925"/>
      <c r="DU120" s="925"/>
      <c r="DV120" s="926">
        <v>16.5</v>
      </c>
      <c r="DW120" s="926"/>
      <c r="DX120" s="926"/>
      <c r="DY120" s="926"/>
      <c r="DZ120" s="927"/>
    </row>
    <row r="121" spans="1:130" s="197" customFormat="1" ht="26.25" customHeight="1" x14ac:dyDescent="0.15">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3</v>
      </c>
      <c r="AB121" s="957"/>
      <c r="AC121" s="957"/>
      <c r="AD121" s="957"/>
      <c r="AE121" s="958"/>
      <c r="AF121" s="959">
        <v>3</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4728142</v>
      </c>
      <c r="BR121" s="984"/>
      <c r="BS121" s="984"/>
      <c r="BT121" s="984"/>
      <c r="BU121" s="984"/>
      <c r="BV121" s="984">
        <v>4666784</v>
      </c>
      <c r="BW121" s="984"/>
      <c r="BX121" s="984"/>
      <c r="BY121" s="984"/>
      <c r="BZ121" s="984"/>
      <c r="CA121" s="984">
        <v>4449912</v>
      </c>
      <c r="CB121" s="984"/>
      <c r="CC121" s="984"/>
      <c r="CD121" s="984"/>
      <c r="CE121" s="984"/>
      <c r="CF121" s="1022">
        <v>184.1</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32559</v>
      </c>
      <c r="DH121" s="918"/>
      <c r="DI121" s="918"/>
      <c r="DJ121" s="918"/>
      <c r="DK121" s="918"/>
      <c r="DL121" s="918">
        <v>31097</v>
      </c>
      <c r="DM121" s="918"/>
      <c r="DN121" s="918"/>
      <c r="DO121" s="918"/>
      <c r="DP121" s="918"/>
      <c r="DQ121" s="918">
        <v>23707</v>
      </c>
      <c r="DR121" s="918"/>
      <c r="DS121" s="918"/>
      <c r="DT121" s="918"/>
      <c r="DU121" s="918"/>
      <c r="DV121" s="919">
        <v>1</v>
      </c>
      <c r="DW121" s="919"/>
      <c r="DX121" s="919"/>
      <c r="DY121" s="919"/>
      <c r="DZ121" s="920"/>
    </row>
    <row r="122" spans="1:130" s="197" customFormat="1" ht="26.25" customHeight="1" x14ac:dyDescent="0.15">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438</v>
      </c>
      <c r="BP122" s="992"/>
      <c r="BQ122" s="1032">
        <v>9544842</v>
      </c>
      <c r="BR122" s="1033"/>
      <c r="BS122" s="1033"/>
      <c r="BT122" s="1033"/>
      <c r="BU122" s="1033"/>
      <c r="BV122" s="1033">
        <v>9483203</v>
      </c>
      <c r="BW122" s="1033"/>
      <c r="BX122" s="1033"/>
      <c r="BY122" s="1033"/>
      <c r="BZ122" s="1033"/>
      <c r="CA122" s="1033">
        <v>9788673</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5548</v>
      </c>
      <c r="AB123" s="957"/>
      <c r="AC123" s="957"/>
      <c r="AD123" s="957"/>
      <c r="AE123" s="958"/>
      <c r="AF123" s="959">
        <v>5365</v>
      </c>
      <c r="AG123" s="957"/>
      <c r="AH123" s="957"/>
      <c r="AI123" s="957"/>
      <c r="AJ123" s="958"/>
      <c r="AK123" s="959">
        <v>5183</v>
      </c>
      <c r="AL123" s="957"/>
      <c r="AM123" s="957"/>
      <c r="AN123" s="957"/>
      <c r="AO123" s="958"/>
      <c r="AP123" s="960">
        <v>0.2</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v>22585</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1165</v>
      </c>
      <c r="AB127" s="957"/>
      <c r="AC127" s="957"/>
      <c r="AD127" s="957"/>
      <c r="AE127" s="958"/>
      <c r="AF127" s="959">
        <v>1285</v>
      </c>
      <c r="AG127" s="957"/>
      <c r="AH127" s="957"/>
      <c r="AI127" s="957"/>
      <c r="AJ127" s="958"/>
      <c r="AK127" s="959">
        <v>1328</v>
      </c>
      <c r="AL127" s="957"/>
      <c r="AM127" s="957"/>
      <c r="AN127" s="957"/>
      <c r="AO127" s="958"/>
      <c r="AP127" s="960">
        <v>0.1</v>
      </c>
      <c r="AQ127" s="961"/>
      <c r="AR127" s="961"/>
      <c r="AS127" s="961"/>
      <c r="AT127" s="962"/>
      <c r="AU127" s="233"/>
      <c r="AV127" s="233"/>
      <c r="AW127" s="233"/>
      <c r="AX127" s="884" t="s">
        <v>449</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77112</v>
      </c>
      <c r="AB128" s="1088"/>
      <c r="AC128" s="1088"/>
      <c r="AD128" s="1088"/>
      <c r="AE128" s="1089"/>
      <c r="AF128" s="1090">
        <v>81891</v>
      </c>
      <c r="AG128" s="1088"/>
      <c r="AH128" s="1088"/>
      <c r="AI128" s="1088"/>
      <c r="AJ128" s="1089"/>
      <c r="AK128" s="1090">
        <v>86635</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2759700</v>
      </c>
      <c r="AB129" s="957"/>
      <c r="AC129" s="957"/>
      <c r="AD129" s="957"/>
      <c r="AE129" s="958"/>
      <c r="AF129" s="959">
        <v>3143440</v>
      </c>
      <c r="AG129" s="957"/>
      <c r="AH129" s="957"/>
      <c r="AI129" s="957"/>
      <c r="AJ129" s="958"/>
      <c r="AK129" s="959">
        <v>3171732</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12.4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574742</v>
      </c>
      <c r="AB130" s="957"/>
      <c r="AC130" s="957"/>
      <c r="AD130" s="957"/>
      <c r="AE130" s="958"/>
      <c r="AF130" s="959">
        <v>674819</v>
      </c>
      <c r="AG130" s="957"/>
      <c r="AH130" s="957"/>
      <c r="AI130" s="957"/>
      <c r="AJ130" s="958"/>
      <c r="AK130" s="959">
        <v>754460</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2184958</v>
      </c>
      <c r="AB131" s="996"/>
      <c r="AC131" s="996"/>
      <c r="AD131" s="996"/>
      <c r="AE131" s="997"/>
      <c r="AF131" s="998">
        <v>2468621</v>
      </c>
      <c r="AG131" s="996"/>
      <c r="AH131" s="996"/>
      <c r="AI131" s="996"/>
      <c r="AJ131" s="997"/>
      <c r="AK131" s="998">
        <v>2417272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12.39277826</v>
      </c>
      <c r="AB132" s="1102"/>
      <c r="AC132" s="1102"/>
      <c r="AD132" s="1102"/>
      <c r="AE132" s="1103"/>
      <c r="AF132" s="1104">
        <v>12.44982523</v>
      </c>
      <c r="AG132" s="1102"/>
      <c r="AH132" s="1102"/>
      <c r="AI132" s="1102"/>
      <c r="AJ132" s="1103"/>
      <c r="AK132" s="1104">
        <v>12.44411055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11.3</v>
      </c>
      <c r="AB133" s="1109"/>
      <c r="AC133" s="1109"/>
      <c r="AD133" s="1109"/>
      <c r="AE133" s="1110"/>
      <c r="AF133" s="1108">
        <v>11.7</v>
      </c>
      <c r="AG133" s="1109"/>
      <c r="AH133" s="1109"/>
      <c r="AI133" s="1109"/>
      <c r="AJ133" s="1110"/>
      <c r="AK133" s="1108">
        <v>12.4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5" t="s">
        <v>465</v>
      </c>
      <c r="L7" s="254"/>
      <c r="M7" s="255" t="s">
        <v>466</v>
      </c>
      <c r="N7" s="256"/>
    </row>
    <row r="8" spans="1:16" x14ac:dyDescent="0.15">
      <c r="A8" s="248"/>
      <c r="B8" s="244"/>
      <c r="C8" s="244"/>
      <c r="D8" s="244"/>
      <c r="E8" s="244"/>
      <c r="F8" s="244"/>
      <c r="G8" s="257"/>
      <c r="H8" s="258"/>
      <c r="I8" s="258"/>
      <c r="J8" s="259"/>
      <c r="K8" s="1116"/>
      <c r="L8" s="260" t="s">
        <v>467</v>
      </c>
      <c r="M8" s="261" t="s">
        <v>468</v>
      </c>
      <c r="N8" s="262" t="s">
        <v>469</v>
      </c>
    </row>
    <row r="9" spans="1:16" x14ac:dyDescent="0.15">
      <c r="A9" s="248"/>
      <c r="B9" s="244"/>
      <c r="C9" s="244"/>
      <c r="D9" s="244"/>
      <c r="E9" s="244"/>
      <c r="F9" s="244"/>
      <c r="G9" s="1117" t="s">
        <v>470</v>
      </c>
      <c r="H9" s="1118"/>
      <c r="I9" s="1118"/>
      <c r="J9" s="1119"/>
      <c r="K9" s="263">
        <v>910249</v>
      </c>
      <c r="L9" s="264">
        <v>356541</v>
      </c>
      <c r="M9" s="265">
        <v>183831</v>
      </c>
      <c r="N9" s="266">
        <v>94</v>
      </c>
    </row>
    <row r="10" spans="1:16" x14ac:dyDescent="0.15">
      <c r="A10" s="248"/>
      <c r="B10" s="244"/>
      <c r="C10" s="244"/>
      <c r="D10" s="244"/>
      <c r="E10" s="244"/>
      <c r="F10" s="244"/>
      <c r="G10" s="1117" t="s">
        <v>471</v>
      </c>
      <c r="H10" s="1118"/>
      <c r="I10" s="1118"/>
      <c r="J10" s="1119"/>
      <c r="K10" s="267">
        <v>119626</v>
      </c>
      <c r="L10" s="268">
        <v>46857</v>
      </c>
      <c r="M10" s="269">
        <v>17818</v>
      </c>
      <c r="N10" s="270">
        <v>163</v>
      </c>
    </row>
    <row r="11" spans="1:16" ht="13.5" customHeight="1" x14ac:dyDescent="0.15">
      <c r="A11" s="248"/>
      <c r="B11" s="244"/>
      <c r="C11" s="244"/>
      <c r="D11" s="244"/>
      <c r="E11" s="244"/>
      <c r="F11" s="244"/>
      <c r="G11" s="1117" t="s">
        <v>472</v>
      </c>
      <c r="H11" s="1118"/>
      <c r="I11" s="1118"/>
      <c r="J11" s="1119"/>
      <c r="K11" s="267">
        <v>103823</v>
      </c>
      <c r="L11" s="268">
        <v>40667</v>
      </c>
      <c r="M11" s="269">
        <v>26667</v>
      </c>
      <c r="N11" s="270">
        <v>52.5</v>
      </c>
    </row>
    <row r="12" spans="1:16" ht="13.5" customHeight="1" x14ac:dyDescent="0.15">
      <c r="A12" s="248"/>
      <c r="B12" s="244"/>
      <c r="C12" s="244"/>
      <c r="D12" s="244"/>
      <c r="E12" s="244"/>
      <c r="F12" s="244"/>
      <c r="G12" s="1117" t="s">
        <v>473</v>
      </c>
      <c r="H12" s="1118"/>
      <c r="I12" s="1118"/>
      <c r="J12" s="1119"/>
      <c r="K12" s="267" t="s">
        <v>474</v>
      </c>
      <c r="L12" s="268" t="s">
        <v>474</v>
      </c>
      <c r="M12" s="269">
        <v>2490</v>
      </c>
      <c r="N12" s="270" t="s">
        <v>474</v>
      </c>
    </row>
    <row r="13" spans="1:16" ht="13.5" customHeight="1" x14ac:dyDescent="0.15">
      <c r="A13" s="248"/>
      <c r="B13" s="244"/>
      <c r="C13" s="244"/>
      <c r="D13" s="244"/>
      <c r="E13" s="244"/>
      <c r="F13" s="244"/>
      <c r="G13" s="1117" t="s">
        <v>475</v>
      </c>
      <c r="H13" s="1118"/>
      <c r="I13" s="1118"/>
      <c r="J13" s="1119"/>
      <c r="K13" s="267" t="s">
        <v>474</v>
      </c>
      <c r="L13" s="268" t="s">
        <v>474</v>
      </c>
      <c r="M13" s="269" t="s">
        <v>474</v>
      </c>
      <c r="N13" s="270" t="s">
        <v>474</v>
      </c>
    </row>
    <row r="14" spans="1:16" ht="13.5" customHeight="1" x14ac:dyDescent="0.15">
      <c r="A14" s="248"/>
      <c r="B14" s="244"/>
      <c r="C14" s="244"/>
      <c r="D14" s="244"/>
      <c r="E14" s="244"/>
      <c r="F14" s="244"/>
      <c r="G14" s="1117" t="s">
        <v>476</v>
      </c>
      <c r="H14" s="1118"/>
      <c r="I14" s="1118"/>
      <c r="J14" s="1119"/>
      <c r="K14" s="267">
        <v>25878</v>
      </c>
      <c r="L14" s="268">
        <v>10136</v>
      </c>
      <c r="M14" s="269">
        <v>9105</v>
      </c>
      <c r="N14" s="270">
        <v>11.3</v>
      </c>
    </row>
    <row r="15" spans="1:16" ht="13.5" customHeight="1" x14ac:dyDescent="0.15">
      <c r="A15" s="248"/>
      <c r="B15" s="244"/>
      <c r="C15" s="244"/>
      <c r="D15" s="244"/>
      <c r="E15" s="244"/>
      <c r="F15" s="244"/>
      <c r="G15" s="1117" t="s">
        <v>477</v>
      </c>
      <c r="H15" s="1118"/>
      <c r="I15" s="1118"/>
      <c r="J15" s="1119"/>
      <c r="K15" s="267">
        <v>8715</v>
      </c>
      <c r="L15" s="268">
        <v>3414</v>
      </c>
      <c r="M15" s="269">
        <v>5055</v>
      </c>
      <c r="N15" s="270">
        <v>-32.5</v>
      </c>
    </row>
    <row r="16" spans="1:16" x14ac:dyDescent="0.15">
      <c r="A16" s="248"/>
      <c r="B16" s="244"/>
      <c r="C16" s="244"/>
      <c r="D16" s="244"/>
      <c r="E16" s="244"/>
      <c r="F16" s="244"/>
      <c r="G16" s="1120" t="s">
        <v>478</v>
      </c>
      <c r="H16" s="1121"/>
      <c r="I16" s="1121"/>
      <c r="J16" s="1122"/>
      <c r="K16" s="268">
        <v>-234989</v>
      </c>
      <c r="L16" s="268">
        <v>-92044</v>
      </c>
      <c r="M16" s="269">
        <v>-22864</v>
      </c>
      <c r="N16" s="270">
        <v>302.60000000000002</v>
      </c>
    </row>
    <row r="17" spans="1:16" x14ac:dyDescent="0.15">
      <c r="A17" s="248"/>
      <c r="B17" s="244"/>
      <c r="C17" s="244"/>
      <c r="D17" s="244"/>
      <c r="E17" s="244"/>
      <c r="F17" s="244"/>
      <c r="G17" s="1120" t="s">
        <v>170</v>
      </c>
      <c r="H17" s="1121"/>
      <c r="I17" s="1121"/>
      <c r="J17" s="1122"/>
      <c r="K17" s="268">
        <v>933302</v>
      </c>
      <c r="L17" s="268">
        <v>365571</v>
      </c>
      <c r="M17" s="269">
        <v>222101</v>
      </c>
      <c r="N17" s="270">
        <v>64.599999999999994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2" t="s">
        <v>483</v>
      </c>
      <c r="H21" s="1113"/>
      <c r="I21" s="1113"/>
      <c r="J21" s="1114"/>
      <c r="K21" s="280">
        <v>32.119999999999997</v>
      </c>
      <c r="L21" s="281">
        <v>20.61</v>
      </c>
      <c r="M21" s="282">
        <v>11.51</v>
      </c>
      <c r="N21" s="249"/>
      <c r="O21" s="283"/>
      <c r="P21" s="279"/>
    </row>
    <row r="22" spans="1:16" s="284" customFormat="1" x14ac:dyDescent="0.15">
      <c r="A22" s="279"/>
      <c r="B22" s="249"/>
      <c r="C22" s="249"/>
      <c r="D22" s="249"/>
      <c r="E22" s="249"/>
      <c r="F22" s="249"/>
      <c r="G22" s="1112" t="s">
        <v>484</v>
      </c>
      <c r="H22" s="1113"/>
      <c r="I22" s="1113"/>
      <c r="J22" s="1114"/>
      <c r="K22" s="285">
        <v>98.2</v>
      </c>
      <c r="L22" s="286">
        <v>94.6</v>
      </c>
      <c r="M22" s="287">
        <v>3.6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5" t="s">
        <v>465</v>
      </c>
      <c r="L30" s="254"/>
      <c r="M30" s="255" t="s">
        <v>466</v>
      </c>
      <c r="N30" s="256"/>
    </row>
    <row r="31" spans="1:16" x14ac:dyDescent="0.15">
      <c r="A31" s="248"/>
      <c r="B31" s="244"/>
      <c r="C31" s="244"/>
      <c r="D31" s="244"/>
      <c r="E31" s="244"/>
      <c r="F31" s="244"/>
      <c r="G31" s="257"/>
      <c r="H31" s="258"/>
      <c r="I31" s="258"/>
      <c r="J31" s="259"/>
      <c r="K31" s="1116"/>
      <c r="L31" s="260" t="s">
        <v>467</v>
      </c>
      <c r="M31" s="261" t="s">
        <v>468</v>
      </c>
      <c r="N31" s="262" t="s">
        <v>469</v>
      </c>
    </row>
    <row r="32" spans="1:16" ht="27" customHeight="1" x14ac:dyDescent="0.15">
      <c r="A32" s="248"/>
      <c r="B32" s="244"/>
      <c r="C32" s="244"/>
      <c r="D32" s="244"/>
      <c r="E32" s="244"/>
      <c r="F32" s="244"/>
      <c r="G32" s="1128" t="s">
        <v>488</v>
      </c>
      <c r="H32" s="1129"/>
      <c r="I32" s="1129"/>
      <c r="J32" s="1130"/>
      <c r="K32" s="294">
        <v>1037716</v>
      </c>
      <c r="L32" s="294">
        <v>406469</v>
      </c>
      <c r="M32" s="295">
        <v>144540</v>
      </c>
      <c r="N32" s="296">
        <v>181.2</v>
      </c>
    </row>
    <row r="33" spans="1:16" ht="13.5" customHeight="1" x14ac:dyDescent="0.15">
      <c r="A33" s="248"/>
      <c r="B33" s="244"/>
      <c r="C33" s="244"/>
      <c r="D33" s="244"/>
      <c r="E33" s="244"/>
      <c r="F33" s="244"/>
      <c r="G33" s="1128" t="s">
        <v>489</v>
      </c>
      <c r="H33" s="1129"/>
      <c r="I33" s="1129"/>
      <c r="J33" s="1130"/>
      <c r="K33" s="294" t="s">
        <v>474</v>
      </c>
      <c r="L33" s="294" t="s">
        <v>474</v>
      </c>
      <c r="M33" s="295" t="s">
        <v>474</v>
      </c>
      <c r="N33" s="296" t="s">
        <v>474</v>
      </c>
    </row>
    <row r="34" spans="1:16" ht="27" customHeight="1" x14ac:dyDescent="0.15">
      <c r="A34" s="248"/>
      <c r="B34" s="244"/>
      <c r="C34" s="244"/>
      <c r="D34" s="244"/>
      <c r="E34" s="244"/>
      <c r="F34" s="244"/>
      <c r="G34" s="1128" t="s">
        <v>490</v>
      </c>
      <c r="H34" s="1129"/>
      <c r="I34" s="1129"/>
      <c r="J34" s="1130"/>
      <c r="K34" s="294" t="s">
        <v>474</v>
      </c>
      <c r="L34" s="294" t="s">
        <v>474</v>
      </c>
      <c r="M34" s="295" t="s">
        <v>474</v>
      </c>
      <c r="N34" s="296" t="s">
        <v>474</v>
      </c>
    </row>
    <row r="35" spans="1:16" ht="27" customHeight="1" x14ac:dyDescent="0.15">
      <c r="A35" s="248"/>
      <c r="B35" s="244"/>
      <c r="C35" s="244"/>
      <c r="D35" s="244"/>
      <c r="E35" s="244"/>
      <c r="F35" s="244"/>
      <c r="G35" s="1128" t="s">
        <v>491</v>
      </c>
      <c r="H35" s="1129"/>
      <c r="I35" s="1129"/>
      <c r="J35" s="1130"/>
      <c r="K35" s="294">
        <v>46808</v>
      </c>
      <c r="L35" s="294">
        <v>18335</v>
      </c>
      <c r="M35" s="295">
        <v>29964</v>
      </c>
      <c r="N35" s="296">
        <v>-38.799999999999997</v>
      </c>
    </row>
    <row r="36" spans="1:16" ht="27" customHeight="1" x14ac:dyDescent="0.15">
      <c r="A36" s="248"/>
      <c r="B36" s="244"/>
      <c r="C36" s="244"/>
      <c r="D36" s="244"/>
      <c r="E36" s="244"/>
      <c r="F36" s="244"/>
      <c r="G36" s="1128" t="s">
        <v>492</v>
      </c>
      <c r="H36" s="1129"/>
      <c r="I36" s="1129"/>
      <c r="J36" s="1130"/>
      <c r="K36" s="294">
        <v>50868</v>
      </c>
      <c r="L36" s="294">
        <v>19925</v>
      </c>
      <c r="M36" s="295">
        <v>6972</v>
      </c>
      <c r="N36" s="296">
        <v>185.8</v>
      </c>
    </row>
    <row r="37" spans="1:16" ht="13.5" customHeight="1" x14ac:dyDescent="0.15">
      <c r="A37" s="248"/>
      <c r="B37" s="244"/>
      <c r="C37" s="244"/>
      <c r="D37" s="244"/>
      <c r="E37" s="244"/>
      <c r="F37" s="244"/>
      <c r="G37" s="1128" t="s">
        <v>493</v>
      </c>
      <c r="H37" s="1129"/>
      <c r="I37" s="1129"/>
      <c r="J37" s="1130"/>
      <c r="K37" s="294">
        <v>6511</v>
      </c>
      <c r="L37" s="294">
        <v>2550</v>
      </c>
      <c r="M37" s="295">
        <v>2692</v>
      </c>
      <c r="N37" s="296">
        <v>-5.3</v>
      </c>
    </row>
    <row r="38" spans="1:16" ht="27" customHeight="1" x14ac:dyDescent="0.15">
      <c r="A38" s="248"/>
      <c r="B38" s="244"/>
      <c r="C38" s="244"/>
      <c r="D38" s="244"/>
      <c r="E38" s="244"/>
      <c r="F38" s="244"/>
      <c r="G38" s="1131" t="s">
        <v>494</v>
      </c>
      <c r="H38" s="1132"/>
      <c r="I38" s="1132"/>
      <c r="J38" s="1133"/>
      <c r="K38" s="297" t="s">
        <v>474</v>
      </c>
      <c r="L38" s="297" t="s">
        <v>474</v>
      </c>
      <c r="M38" s="298">
        <v>44</v>
      </c>
      <c r="N38" s="299" t="s">
        <v>474</v>
      </c>
      <c r="O38" s="293"/>
    </row>
    <row r="39" spans="1:16" x14ac:dyDescent="0.15">
      <c r="A39" s="248"/>
      <c r="B39" s="244"/>
      <c r="C39" s="244"/>
      <c r="D39" s="244"/>
      <c r="E39" s="244"/>
      <c r="F39" s="244"/>
      <c r="G39" s="1131" t="s">
        <v>495</v>
      </c>
      <c r="H39" s="1132"/>
      <c r="I39" s="1132"/>
      <c r="J39" s="1133"/>
      <c r="K39" s="300">
        <v>-86635</v>
      </c>
      <c r="L39" s="300">
        <v>-33935</v>
      </c>
      <c r="M39" s="301">
        <v>-7752</v>
      </c>
      <c r="N39" s="302">
        <v>337.8</v>
      </c>
      <c r="O39" s="293"/>
    </row>
    <row r="40" spans="1:16" ht="27" customHeight="1" x14ac:dyDescent="0.15">
      <c r="A40" s="248"/>
      <c r="B40" s="244"/>
      <c r="C40" s="244"/>
      <c r="D40" s="244"/>
      <c r="E40" s="244"/>
      <c r="F40" s="244"/>
      <c r="G40" s="1128" t="s">
        <v>496</v>
      </c>
      <c r="H40" s="1129"/>
      <c r="I40" s="1129"/>
      <c r="J40" s="1130"/>
      <c r="K40" s="300">
        <v>-754460</v>
      </c>
      <c r="L40" s="300">
        <v>-295519</v>
      </c>
      <c r="M40" s="301">
        <v>-125847</v>
      </c>
      <c r="N40" s="302">
        <v>134.80000000000001</v>
      </c>
      <c r="O40" s="293"/>
    </row>
    <row r="41" spans="1:16" x14ac:dyDescent="0.15">
      <c r="A41" s="248"/>
      <c r="B41" s="244"/>
      <c r="C41" s="244"/>
      <c r="D41" s="244"/>
      <c r="E41" s="244"/>
      <c r="F41" s="244"/>
      <c r="G41" s="1134" t="s">
        <v>280</v>
      </c>
      <c r="H41" s="1135"/>
      <c r="I41" s="1135"/>
      <c r="J41" s="1136"/>
      <c r="K41" s="294">
        <v>300808</v>
      </c>
      <c r="L41" s="300">
        <v>117825</v>
      </c>
      <c r="M41" s="301">
        <v>50612</v>
      </c>
      <c r="N41" s="302">
        <v>132.80000000000001</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3" t="s">
        <v>465</v>
      </c>
      <c r="J49" s="1125" t="s">
        <v>500</v>
      </c>
      <c r="K49" s="1126"/>
      <c r="L49" s="1126"/>
      <c r="M49" s="1126"/>
      <c r="N49" s="1127"/>
    </row>
    <row r="50" spans="1:14" x14ac:dyDescent="0.15">
      <c r="A50" s="248"/>
      <c r="B50" s="244"/>
      <c r="C50" s="244"/>
      <c r="D50" s="244"/>
      <c r="E50" s="244"/>
      <c r="F50" s="244"/>
      <c r="G50" s="312"/>
      <c r="H50" s="313"/>
      <c r="I50" s="1124"/>
      <c r="J50" s="314" t="s">
        <v>501</v>
      </c>
      <c r="K50" s="315" t="s">
        <v>502</v>
      </c>
      <c r="L50" s="316" t="s">
        <v>503</v>
      </c>
      <c r="M50" s="317" t="s">
        <v>504</v>
      </c>
      <c r="N50" s="318" t="s">
        <v>505</v>
      </c>
    </row>
    <row r="51" spans="1:14" x14ac:dyDescent="0.15">
      <c r="A51" s="248"/>
      <c r="B51" s="244"/>
      <c r="C51" s="244"/>
      <c r="D51" s="244"/>
      <c r="E51" s="244"/>
      <c r="F51" s="244"/>
      <c r="G51" s="310" t="s">
        <v>506</v>
      </c>
      <c r="H51" s="311"/>
      <c r="I51" s="319">
        <v>1674101</v>
      </c>
      <c r="J51" s="320">
        <v>645872</v>
      </c>
      <c r="K51" s="321">
        <v>119.5</v>
      </c>
      <c r="L51" s="322">
        <v>262834</v>
      </c>
      <c r="M51" s="323">
        <v>48.9</v>
      </c>
      <c r="N51" s="324">
        <v>70.599999999999994</v>
      </c>
    </row>
    <row r="52" spans="1:14" x14ac:dyDescent="0.15">
      <c r="A52" s="248"/>
      <c r="B52" s="244"/>
      <c r="C52" s="244"/>
      <c r="D52" s="244"/>
      <c r="E52" s="244"/>
      <c r="F52" s="244"/>
      <c r="G52" s="325"/>
      <c r="H52" s="326" t="s">
        <v>507</v>
      </c>
      <c r="I52" s="327">
        <v>1159890</v>
      </c>
      <c r="J52" s="328">
        <v>447488</v>
      </c>
      <c r="K52" s="329">
        <v>94.3</v>
      </c>
      <c r="L52" s="330">
        <v>147509</v>
      </c>
      <c r="M52" s="331">
        <v>95.6</v>
      </c>
      <c r="N52" s="332">
        <v>-1.3</v>
      </c>
    </row>
    <row r="53" spans="1:14" x14ac:dyDescent="0.15">
      <c r="A53" s="248"/>
      <c r="B53" s="244"/>
      <c r="C53" s="244"/>
      <c r="D53" s="244"/>
      <c r="E53" s="244"/>
      <c r="F53" s="244"/>
      <c r="G53" s="310" t="s">
        <v>508</v>
      </c>
      <c r="H53" s="311"/>
      <c r="I53" s="319">
        <v>2475025</v>
      </c>
      <c r="J53" s="320">
        <v>946834</v>
      </c>
      <c r="K53" s="321">
        <v>46.6</v>
      </c>
      <c r="L53" s="322">
        <v>334234</v>
      </c>
      <c r="M53" s="323">
        <v>27.2</v>
      </c>
      <c r="N53" s="324">
        <v>19.399999999999999</v>
      </c>
    </row>
    <row r="54" spans="1:14" x14ac:dyDescent="0.15">
      <c r="A54" s="248"/>
      <c r="B54" s="244"/>
      <c r="C54" s="244"/>
      <c r="D54" s="244"/>
      <c r="E54" s="244"/>
      <c r="F54" s="244"/>
      <c r="G54" s="325"/>
      <c r="H54" s="326" t="s">
        <v>507</v>
      </c>
      <c r="I54" s="327">
        <v>1488445</v>
      </c>
      <c r="J54" s="328">
        <v>569413</v>
      </c>
      <c r="K54" s="329">
        <v>27.2</v>
      </c>
      <c r="L54" s="330">
        <v>135366</v>
      </c>
      <c r="M54" s="331">
        <v>-8.1999999999999993</v>
      </c>
      <c r="N54" s="332">
        <v>35.4</v>
      </c>
    </row>
    <row r="55" spans="1:14" x14ac:dyDescent="0.15">
      <c r="A55" s="248"/>
      <c r="B55" s="244"/>
      <c r="C55" s="244"/>
      <c r="D55" s="244"/>
      <c r="E55" s="244"/>
      <c r="F55" s="244"/>
      <c r="G55" s="310" t="s">
        <v>509</v>
      </c>
      <c r="H55" s="311"/>
      <c r="I55" s="319">
        <v>1214495</v>
      </c>
      <c r="J55" s="320">
        <v>463018</v>
      </c>
      <c r="K55" s="321">
        <v>-51.1</v>
      </c>
      <c r="L55" s="322">
        <v>216155</v>
      </c>
      <c r="M55" s="323">
        <v>-35.299999999999997</v>
      </c>
      <c r="N55" s="324">
        <v>-15.8</v>
      </c>
    </row>
    <row r="56" spans="1:14" x14ac:dyDescent="0.15">
      <c r="A56" s="248"/>
      <c r="B56" s="244"/>
      <c r="C56" s="244"/>
      <c r="D56" s="244"/>
      <c r="E56" s="244"/>
      <c r="F56" s="244"/>
      <c r="G56" s="325"/>
      <c r="H56" s="326" t="s">
        <v>507</v>
      </c>
      <c r="I56" s="327">
        <v>766363</v>
      </c>
      <c r="J56" s="328">
        <v>292170</v>
      </c>
      <c r="K56" s="329">
        <v>-48.7</v>
      </c>
      <c r="L56" s="330">
        <v>108827</v>
      </c>
      <c r="M56" s="331">
        <v>-19.600000000000001</v>
      </c>
      <c r="N56" s="332">
        <v>-29.1</v>
      </c>
    </row>
    <row r="57" spans="1:14" x14ac:dyDescent="0.15">
      <c r="A57" s="248"/>
      <c r="B57" s="244"/>
      <c r="C57" s="244"/>
      <c r="D57" s="244"/>
      <c r="E57" s="244"/>
      <c r="F57" s="244"/>
      <c r="G57" s="310" t="s">
        <v>510</v>
      </c>
      <c r="H57" s="311"/>
      <c r="I57" s="319">
        <v>397041</v>
      </c>
      <c r="J57" s="320">
        <v>154011</v>
      </c>
      <c r="K57" s="321">
        <v>-66.7</v>
      </c>
      <c r="L57" s="322">
        <v>228305</v>
      </c>
      <c r="M57" s="323">
        <v>5.6</v>
      </c>
      <c r="N57" s="324">
        <v>-72.3</v>
      </c>
    </row>
    <row r="58" spans="1:14" x14ac:dyDescent="0.15">
      <c r="A58" s="248"/>
      <c r="B58" s="244"/>
      <c r="C58" s="244"/>
      <c r="D58" s="244"/>
      <c r="E58" s="244"/>
      <c r="F58" s="244"/>
      <c r="G58" s="325"/>
      <c r="H58" s="326" t="s">
        <v>507</v>
      </c>
      <c r="I58" s="327">
        <v>258088</v>
      </c>
      <c r="J58" s="328">
        <v>100112</v>
      </c>
      <c r="K58" s="329">
        <v>-65.7</v>
      </c>
      <c r="L58" s="330">
        <v>86611</v>
      </c>
      <c r="M58" s="331">
        <v>-20.399999999999999</v>
      </c>
      <c r="N58" s="332">
        <v>-45.3</v>
      </c>
    </row>
    <row r="59" spans="1:14" x14ac:dyDescent="0.15">
      <c r="A59" s="248"/>
      <c r="B59" s="244"/>
      <c r="C59" s="244"/>
      <c r="D59" s="244"/>
      <c r="E59" s="244"/>
      <c r="F59" s="244"/>
      <c r="G59" s="310" t="s">
        <v>511</v>
      </c>
      <c r="H59" s="311"/>
      <c r="I59" s="319">
        <v>608689</v>
      </c>
      <c r="J59" s="320">
        <v>238421</v>
      </c>
      <c r="K59" s="321">
        <v>54.8</v>
      </c>
      <c r="L59" s="322">
        <v>316331</v>
      </c>
      <c r="M59" s="323">
        <v>38.6</v>
      </c>
      <c r="N59" s="324">
        <v>16.2</v>
      </c>
    </row>
    <row r="60" spans="1:14" x14ac:dyDescent="0.15">
      <c r="A60" s="248"/>
      <c r="B60" s="244"/>
      <c r="C60" s="244"/>
      <c r="D60" s="244"/>
      <c r="E60" s="244"/>
      <c r="F60" s="244"/>
      <c r="G60" s="325"/>
      <c r="H60" s="326" t="s">
        <v>507</v>
      </c>
      <c r="I60" s="333">
        <v>318536</v>
      </c>
      <c r="J60" s="328">
        <v>124769</v>
      </c>
      <c r="K60" s="329">
        <v>24.6</v>
      </c>
      <c r="L60" s="330">
        <v>106387</v>
      </c>
      <c r="M60" s="331">
        <v>22.8</v>
      </c>
      <c r="N60" s="332">
        <v>1.8</v>
      </c>
    </row>
    <row r="61" spans="1:14" x14ac:dyDescent="0.15">
      <c r="A61" s="248"/>
      <c r="B61" s="244"/>
      <c r="C61" s="244"/>
      <c r="D61" s="244"/>
      <c r="E61" s="244"/>
      <c r="F61" s="244"/>
      <c r="G61" s="310" t="s">
        <v>512</v>
      </c>
      <c r="H61" s="334"/>
      <c r="I61" s="335">
        <v>1273870</v>
      </c>
      <c r="J61" s="336">
        <v>489631</v>
      </c>
      <c r="K61" s="337">
        <v>20.6</v>
      </c>
      <c r="L61" s="338">
        <v>271572</v>
      </c>
      <c r="M61" s="339">
        <v>17</v>
      </c>
      <c r="N61" s="324">
        <v>3.6</v>
      </c>
    </row>
    <row r="62" spans="1:14" x14ac:dyDescent="0.15">
      <c r="A62" s="248"/>
      <c r="B62" s="244"/>
      <c r="C62" s="244"/>
      <c r="D62" s="244"/>
      <c r="E62" s="244"/>
      <c r="F62" s="244"/>
      <c r="G62" s="325"/>
      <c r="H62" s="326" t="s">
        <v>507</v>
      </c>
      <c r="I62" s="327">
        <v>798264</v>
      </c>
      <c r="J62" s="328">
        <v>306790</v>
      </c>
      <c r="K62" s="329">
        <v>6.3</v>
      </c>
      <c r="L62" s="330">
        <v>116940</v>
      </c>
      <c r="M62" s="331">
        <v>14</v>
      </c>
      <c r="N62" s="332">
        <v>-7.7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7" t="s">
        <v>3</v>
      </c>
      <c r="D47" s="1137"/>
      <c r="E47" s="1138"/>
      <c r="F47" s="11">
        <v>21.87</v>
      </c>
      <c r="G47" s="12">
        <v>23.27</v>
      </c>
      <c r="H47" s="12">
        <v>35.26</v>
      </c>
      <c r="I47" s="12">
        <v>30.96</v>
      </c>
      <c r="J47" s="13">
        <v>30.7</v>
      </c>
    </row>
    <row r="48" spans="2:10" ht="57.75" customHeight="1" x14ac:dyDescent="0.15">
      <c r="B48" s="14"/>
      <c r="C48" s="1139" t="s">
        <v>4</v>
      </c>
      <c r="D48" s="1139"/>
      <c r="E48" s="1140"/>
      <c r="F48" s="15">
        <v>3.07</v>
      </c>
      <c r="G48" s="16">
        <v>7.63</v>
      </c>
      <c r="H48" s="16">
        <v>6.43</v>
      </c>
      <c r="I48" s="16">
        <v>7</v>
      </c>
      <c r="J48" s="17">
        <v>4.9000000000000004</v>
      </c>
    </row>
    <row r="49" spans="2:10" ht="57.75" customHeight="1" thickBot="1" x14ac:dyDescent="0.2">
      <c r="B49" s="18"/>
      <c r="C49" s="1141" t="s">
        <v>5</v>
      </c>
      <c r="D49" s="1141"/>
      <c r="E49" s="1142"/>
      <c r="F49" s="19" t="s">
        <v>519</v>
      </c>
      <c r="G49" s="20">
        <v>6.99</v>
      </c>
      <c r="H49" s="20">
        <v>20.29</v>
      </c>
      <c r="I49" s="20">
        <v>6.59</v>
      </c>
      <c r="J49" s="21">
        <v>3.47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9" t="s">
        <v>520</v>
      </c>
      <c r="D34" s="1149"/>
      <c r="E34" s="1150"/>
      <c r="F34" s="32">
        <v>3.07</v>
      </c>
      <c r="G34" s="33">
        <v>7.63</v>
      </c>
      <c r="H34" s="33">
        <v>6.43</v>
      </c>
      <c r="I34" s="33">
        <v>7</v>
      </c>
      <c r="J34" s="34">
        <v>4.9000000000000004</v>
      </c>
      <c r="K34" s="22"/>
      <c r="L34" s="22"/>
      <c r="M34" s="22"/>
      <c r="N34" s="22"/>
      <c r="O34" s="22"/>
      <c r="P34" s="22"/>
    </row>
    <row r="35" spans="1:16" ht="39" customHeight="1" x14ac:dyDescent="0.15">
      <c r="A35" s="22"/>
      <c r="B35" s="35"/>
      <c r="C35" s="1143" t="s">
        <v>521</v>
      </c>
      <c r="D35" s="1144"/>
      <c r="E35" s="1145"/>
      <c r="F35" s="36">
        <v>2.15</v>
      </c>
      <c r="G35" s="37">
        <v>0.32</v>
      </c>
      <c r="H35" s="37">
        <v>0.53</v>
      </c>
      <c r="I35" s="37">
        <v>0.62</v>
      </c>
      <c r="J35" s="38">
        <v>0.56999999999999995</v>
      </c>
      <c r="K35" s="22"/>
      <c r="L35" s="22"/>
      <c r="M35" s="22"/>
      <c r="N35" s="22"/>
      <c r="O35" s="22"/>
      <c r="P35" s="22"/>
    </row>
    <row r="36" spans="1:16" ht="39" customHeight="1" x14ac:dyDescent="0.15">
      <c r="A36" s="22"/>
      <c r="B36" s="35"/>
      <c r="C36" s="1143" t="s">
        <v>522</v>
      </c>
      <c r="D36" s="1144"/>
      <c r="E36" s="1145"/>
      <c r="F36" s="36">
        <v>0.21</v>
      </c>
      <c r="G36" s="37">
        <v>0.06</v>
      </c>
      <c r="H36" s="37">
        <v>0.12</v>
      </c>
      <c r="I36" s="37">
        <v>0.13</v>
      </c>
      <c r="J36" s="38">
        <v>0.24</v>
      </c>
      <c r="K36" s="22"/>
      <c r="L36" s="22"/>
      <c r="M36" s="22"/>
      <c r="N36" s="22"/>
      <c r="O36" s="22"/>
      <c r="P36" s="22"/>
    </row>
    <row r="37" spans="1:16" ht="39" customHeight="1" x14ac:dyDescent="0.15">
      <c r="A37" s="22"/>
      <c r="B37" s="35"/>
      <c r="C37" s="1143" t="s">
        <v>523</v>
      </c>
      <c r="D37" s="1144"/>
      <c r="E37" s="1145"/>
      <c r="F37" s="36">
        <v>0.05</v>
      </c>
      <c r="G37" s="37">
        <v>0.11</v>
      </c>
      <c r="H37" s="37">
        <v>0.08</v>
      </c>
      <c r="I37" s="37">
        <v>0.13</v>
      </c>
      <c r="J37" s="38">
        <v>0.08</v>
      </c>
      <c r="K37" s="22"/>
      <c r="L37" s="22"/>
      <c r="M37" s="22"/>
      <c r="N37" s="22"/>
      <c r="O37" s="22"/>
      <c r="P37" s="22"/>
    </row>
    <row r="38" spans="1:16" ht="39" customHeight="1" x14ac:dyDescent="0.15">
      <c r="A38" s="22"/>
      <c r="B38" s="35"/>
      <c r="C38" s="1143" t="s">
        <v>524</v>
      </c>
      <c r="D38" s="1144"/>
      <c r="E38" s="1145"/>
      <c r="F38" s="36" t="s">
        <v>474</v>
      </c>
      <c r="G38" s="37" t="s">
        <v>474</v>
      </c>
      <c r="H38" s="37">
        <v>0</v>
      </c>
      <c r="I38" s="37">
        <v>0</v>
      </c>
      <c r="J38" s="38">
        <v>0</v>
      </c>
      <c r="K38" s="22"/>
      <c r="L38" s="22"/>
      <c r="M38" s="22"/>
      <c r="N38" s="22"/>
      <c r="O38" s="22"/>
      <c r="P38" s="22"/>
    </row>
    <row r="39" spans="1:16" ht="39" customHeight="1" x14ac:dyDescent="0.15">
      <c r="A39" s="22"/>
      <c r="B39" s="35"/>
      <c r="C39" s="1143" t="s">
        <v>525</v>
      </c>
      <c r="D39" s="1144"/>
      <c r="E39" s="1145"/>
      <c r="F39" s="36">
        <v>0.02</v>
      </c>
      <c r="G39" s="37">
        <v>0.05</v>
      </c>
      <c r="H39" s="37">
        <v>0</v>
      </c>
      <c r="I39" s="37">
        <v>0.02</v>
      </c>
      <c r="J39" s="38">
        <v>0</v>
      </c>
      <c r="K39" s="22"/>
      <c r="L39" s="22"/>
      <c r="M39" s="22"/>
      <c r="N39" s="22"/>
      <c r="O39" s="22"/>
      <c r="P39" s="22"/>
    </row>
    <row r="40" spans="1:16" ht="39" customHeight="1" x14ac:dyDescent="0.15">
      <c r="A40" s="22"/>
      <c r="B40" s="35"/>
      <c r="C40" s="1143" t="s">
        <v>526</v>
      </c>
      <c r="D40" s="1144"/>
      <c r="E40" s="1145"/>
      <c r="F40" s="36">
        <v>0</v>
      </c>
      <c r="G40" s="37">
        <v>0</v>
      </c>
      <c r="H40" s="37">
        <v>0</v>
      </c>
      <c r="I40" s="37">
        <v>0</v>
      </c>
      <c r="J40" s="38">
        <v>0</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x14ac:dyDescent="0.2">
      <c r="A43" s="22"/>
      <c r="B43" s="40"/>
      <c r="C43" s="1146" t="s">
        <v>528</v>
      </c>
      <c r="D43" s="1147"/>
      <c r="E43" s="1148"/>
      <c r="F43" s="41">
        <v>9.41</v>
      </c>
      <c r="G43" s="42">
        <v>9.17</v>
      </c>
      <c r="H43" s="42">
        <v>8.99</v>
      </c>
      <c r="I43" s="42" t="s">
        <v>474</v>
      </c>
      <c r="J43" s="43" t="s">
        <v>474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549</v>
      </c>
      <c r="L45" s="60">
        <v>538</v>
      </c>
      <c r="M45" s="60">
        <v>793</v>
      </c>
      <c r="N45" s="60">
        <v>929</v>
      </c>
      <c r="O45" s="61">
        <v>1038</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x14ac:dyDescent="0.15">
      <c r="A48" s="48"/>
      <c r="B48" s="1161"/>
      <c r="C48" s="1162"/>
      <c r="D48" s="62"/>
      <c r="E48" s="1153" t="s">
        <v>14</v>
      </c>
      <c r="F48" s="1153"/>
      <c r="G48" s="1153"/>
      <c r="H48" s="1153"/>
      <c r="I48" s="1153"/>
      <c r="J48" s="1154"/>
      <c r="K48" s="63">
        <v>115</v>
      </c>
      <c r="L48" s="64">
        <v>102</v>
      </c>
      <c r="M48" s="64">
        <v>70</v>
      </c>
      <c r="N48" s="64">
        <v>76</v>
      </c>
      <c r="O48" s="65">
        <v>47</v>
      </c>
      <c r="P48" s="48"/>
      <c r="Q48" s="48"/>
      <c r="R48" s="48"/>
      <c r="S48" s="48"/>
      <c r="T48" s="48"/>
      <c r="U48" s="48"/>
    </row>
    <row r="49" spans="1:21" ht="30.75" customHeight="1" x14ac:dyDescent="0.15">
      <c r="A49" s="48"/>
      <c r="B49" s="1161"/>
      <c r="C49" s="1162"/>
      <c r="D49" s="62"/>
      <c r="E49" s="1153" t="s">
        <v>15</v>
      </c>
      <c r="F49" s="1153"/>
      <c r="G49" s="1153"/>
      <c r="H49" s="1153"/>
      <c r="I49" s="1153"/>
      <c r="J49" s="1154"/>
      <c r="K49" s="63">
        <v>51</v>
      </c>
      <c r="L49" s="64">
        <v>51</v>
      </c>
      <c r="M49" s="64">
        <v>53</v>
      </c>
      <c r="N49" s="64">
        <v>53</v>
      </c>
      <c r="O49" s="65">
        <v>51</v>
      </c>
      <c r="P49" s="48"/>
      <c r="Q49" s="48"/>
      <c r="R49" s="48"/>
      <c r="S49" s="48"/>
      <c r="T49" s="48"/>
      <c r="U49" s="48"/>
    </row>
    <row r="50" spans="1:21" ht="30.75" customHeight="1" x14ac:dyDescent="0.15">
      <c r="A50" s="48"/>
      <c r="B50" s="1161"/>
      <c r="C50" s="1162"/>
      <c r="D50" s="62"/>
      <c r="E50" s="1153" t="s">
        <v>16</v>
      </c>
      <c r="F50" s="1153"/>
      <c r="G50" s="1153"/>
      <c r="H50" s="1153"/>
      <c r="I50" s="1153"/>
      <c r="J50" s="1154"/>
      <c r="K50" s="63">
        <v>9</v>
      </c>
      <c r="L50" s="64">
        <v>8</v>
      </c>
      <c r="M50" s="64">
        <v>7</v>
      </c>
      <c r="N50" s="64">
        <v>7</v>
      </c>
      <c r="O50" s="65">
        <v>7</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488</v>
      </c>
      <c r="L52" s="64">
        <v>466</v>
      </c>
      <c r="M52" s="64">
        <v>652</v>
      </c>
      <c r="N52" s="64">
        <v>757</v>
      </c>
      <c r="O52" s="65">
        <v>840</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236</v>
      </c>
      <c r="L53" s="69">
        <v>233</v>
      </c>
      <c r="M53" s="69">
        <v>271</v>
      </c>
      <c r="N53" s="69">
        <v>308</v>
      </c>
      <c r="O53" s="70">
        <v>303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2015-04-13T07:14:03Z</cp:lastPrinted>
  <dcterms:created xsi:type="dcterms:W3CDTF">2015-02-17T05:51:03Z</dcterms:created>
  <dcterms:modified xsi:type="dcterms:W3CDTF">2015-04-24T07:38:37Z</dcterms:modified>
</cp:coreProperties>
</file>