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ocuments\水道バックアップ\水道バックアップ\19公営企業会計関係\01公営企業に係る「経営比較分析表」の分析等について\Ｈ31\"/>
    </mc:Choice>
  </mc:AlternateContent>
  <workbookProtection workbookAlgorithmName="SHA-512" workbookHashValue="81RJ4GDFYBV3rx+B0JJyGqWMBAdUYDotoPSFLMEH5ZRWncGdOcV+Trm49nYLDyOQKqMU8XIENbw38ZxHWxuCJg==" workbookSaltValue="K5Zb6ylwodJeId0K0iXSy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<sst xmlns="http://schemas.openxmlformats.org/spreadsheetml/2006/main" count="225" uniqueCount="113">
  <si>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</si>
  <si>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</si>
  <si>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</si>
  <si>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</si>
  <si>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</si>
  <si>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</si>
  <si>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</si>
  <si>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</si>
  <si>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</si>
  <si>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</si>
  <si>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</si>
  <si>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</si>
  <si>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</si>
  <si>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</si>
  <si>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</si>
  <si>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</si>
  <si>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</si>
  <si>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</si>
  <si>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</si>
  <si>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</si>
  <si>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</si>
  <si>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</si>
  <si>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</si>
  <si>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</si>
  <si>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</si>
  <si>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</si>
  <si>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</si>
  <si>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</si>
  <si>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</si>
  <si>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</si>
  <si>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</si>
  <si>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</si>
  <si>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</si>
  <si>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</si>
  <si>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</si>
  <si>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</si>
  <si>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</si>
  <si>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</si>
  <si>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</si>
  <si>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</si>
  <si>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</si>
  <si>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</si>
  <si>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</si>
  <si>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</si>
  <si>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</si>
  <si>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</si>
  <si>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</si>
  <si>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</si>
  <si>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</si>
  <si>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</si>
  <si>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</si>
  <si>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</si>
  <si>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</si>
  <si>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</si>
  <si>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</si>
  <si>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</si>
  <si>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</si>
  <si>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</si>
  <si>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</si>
  <si>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</si>
  <si>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</si>
  <si>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</si>
  <si>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</si>
  <si>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</si>
  <si>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</si>
  <si>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</si>
  <si>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</si>
  <si>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</si>
  <si>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</si>
  <si>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</si>
  <si>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</si>
  <si>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</si>
  <si>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</si>
  <si>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</si>
  <si>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</si>
  <si>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</si>
  <si>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</si>
  <si>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</si>
  <si>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</si>
  <si>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</si>
  <si>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</si>
  <si>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</si>
  <si>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</si>
  <si>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</si>
  <si>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</si>
  <si>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</si>
  <si>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</si>
  <si>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</si>
  <si>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</si>
  <si>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</si>
  <si>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</si>
  <si>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</si>
  <si>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</si>
  <si>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</si>
  <si>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</si>
  <si>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</si>
  <si>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</si>
  <si>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</si>
  <si>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</si>
  <si>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</si>
  <si>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</si>
  <si>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</si>
  <si>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</si>
  <si>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</si>
  <si>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</si>
  <si>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</si>
  <si>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</si>
  <si>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</si>
  <si>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</si>
  <si>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</si>
  <si>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は幌延地区、問寒別地区の経営をしているが、近年人口の減少に伴い、料金収入が減少傾向にある。また、地方債償還金の増加で経営は厳しい状況にあるが、必要最低限の業務項目を民間に委託するなど、すでに費用の削減に努めており、これ以上の削減は厳しい。
　施設の数や規模としては、人口の規模に沿った施設となっているが、人口減少の影響で、施設の稼働効率も年々減少傾向となっている。しかし、有収率は類似団体平均と比較しても高い水準を維持している。
　施設整備については、企業債残高が少額であることや、高水準の料金回収率、安価な給水原価であることをふまえると、施設等への投資を先送りにしてきた経過がある。そのため、施設等の老朽化が激しく進んでいるので、耐用年数を過ぎた施設においては計画的に整備する必要がある。今後給水コストの増大は避けることができないため、改善が必要であるが、料金回収率が100％以下であることを踏まえると、給水収益だけでは賄うことができないことが予想され、財源の確保にはさらなる検討が必要となる。
　料金収入の面では、一定期間で料金設定の見直しを図り、必要に応じて改定を行ってきている。現在の料金設定は平均的な金額であると思われるが、健全経営のための財源としては不十分になることが予想されるため、さらなる料金改定は必要である。
</t>
    <rPh sb="300" eb="302">
      <t>シセツ</t>
    </rPh>
    <rPh sb="311" eb="312">
      <t>スス</t>
    </rPh>
    <rPh sb="342" eb="344">
      <t>ヒツヨウ</t>
    </rPh>
    <rPh sb="359" eb="360">
      <t>サ</t>
    </rPh>
    <rPh sb="392" eb="394">
      <t>イカ</t>
    </rPh>
    <phoneticPr fontId="4"/>
  </si>
  <si>
    <t>　前項にも記したように、施設や管路の更新を積極的に行ってこなかったため、施設や管路の老朽化が激しく進んでいるため、耐用年数を過ぎた施設は計画的に整備する必要がある。整備を実施し始めると、給水コストの増大は避けることができない。
　道路工事に伴う支障水道管については、更新してきてはいるが、道路工事がなく更新できていない管路が多数存在しており、更新には多大な費用がかかることも、二の足を踏んでいる要因の一つとなっている。</t>
    <rPh sb="57" eb="59">
      <t>タイヨウ</t>
    </rPh>
    <rPh sb="59" eb="61">
      <t>ネンスウ</t>
    </rPh>
    <rPh sb="62" eb="63">
      <t>ス</t>
    </rPh>
    <rPh sb="65" eb="67">
      <t>シセツ</t>
    </rPh>
    <rPh sb="68" eb="71">
      <t>ケイカクテキ</t>
    </rPh>
    <rPh sb="72" eb="74">
      <t>セイビ</t>
    </rPh>
    <rPh sb="76" eb="78">
      <t>ヒツヨウ</t>
    </rPh>
    <rPh sb="82" eb="84">
      <t>セイビ</t>
    </rPh>
    <rPh sb="85" eb="87">
      <t>ジッシ</t>
    </rPh>
    <rPh sb="88" eb="89">
      <t>ハジ</t>
    </rPh>
    <rPh sb="102" eb="103">
      <t>サ</t>
    </rPh>
    <phoneticPr fontId="4"/>
  </si>
  <si>
    <t>　上記の分析により改善すべき課題について次の取組を行う必要があると考える。
　施設等の更新については、計画的かつ継続的に行う必要がある。実施にあたっては、費用負担を軽減できる事業による実施が望ましい。
　料金収入については、住民へ負担をかけてしまうことが予想されるが、急激な負担増を強いることはできないため、定期的に見直しを行うことと料金改定を行うとともに、住民への周知や理解の徹底を図る必要がある。
　小人口の自治体では、独立採算制による経営を行うことは非常に困難であるが、少しでも一般会計繰入金を縮減し、より健全な経営を行うことが重要であると考える。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</si>
</sst>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0.94</c:v>
                </c:pt>
                <c:pt idx="3">
                  <c:v>0</c:v>
                </c:pt>
                <c:pt idx="4" formatCode="#,##0.00;&quot;△&quot;#,##0.00;&quot;-&quot;">
                  <c:v>0.17</c:v>
                </c:pt>
              </c:numCache>
            </c:numRef>
          </c:val>
          <c:extLst>
            <c:ext xmlns:c16="http://schemas.microsoft.com/office/drawing/2014/chart" uri="{C3380CC4-5D6E-409C-BE32-E72D297353CC}">
              <c16:uniqueId val="{00000000-4B60-429D-995F-CE88C86A09C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4B60-429D-995F-CE88C86A09C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58.28</c:v>
                </c:pt>
                <c:pt idx="1">
                  <c:v>58.34</c:v>
                </c:pt>
                <c:pt idx="2">
                  <c:v>58.3</c:v>
                </c:pt>
                <c:pt idx="3">
                  <c:v>57.56</c:v>
                </c:pt>
                <c:pt idx="4">
                  <c:v>58.04</c:v>
                </c:pt>
              </c:numCache>
            </c:numRef>
          </c:val>
          <c:extLst>
            <c:ext xmlns:c16="http://schemas.microsoft.com/office/drawing/2014/chart" uri="{C3380CC4-5D6E-409C-BE32-E72D297353CC}">
              <c16:uniqueId val="{00000000-B35F-4736-949F-AF0D8FB5E41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B35F-4736-949F-AF0D8FB5E41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c:v>
                </c:pt>
                <c:pt idx="1">
                  <c:v>95.46</c:v>
                </c:pt>
                <c:pt idx="2">
                  <c:v>95.42</c:v>
                </c:pt>
                <c:pt idx="3">
                  <c:v>95.2</c:v>
                </c:pt>
                <c:pt idx="4">
                  <c:v>95.01</c:v>
                </c:pt>
              </c:numCache>
            </c:numRef>
          </c:val>
          <c:extLst>
            <c:ext xmlns:c16="http://schemas.microsoft.com/office/drawing/2014/chart" uri="{C3380CC4-5D6E-409C-BE32-E72D297353CC}">
              <c16:uniqueId val="{00000000-5D51-40C5-828F-C8D91CF8FB2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5D51-40C5-828F-C8D91CF8FB2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84.48</c:v>
                </c:pt>
                <c:pt idx="1">
                  <c:v>79.02</c:v>
                </c:pt>
                <c:pt idx="2">
                  <c:v>97.14</c:v>
                </c:pt>
                <c:pt idx="3">
                  <c:v>77.86</c:v>
                </c:pt>
                <c:pt idx="4">
                  <c:v>96.45</c:v>
                </c:pt>
              </c:numCache>
            </c:numRef>
          </c:val>
          <c:extLst>
            <c:ext xmlns:c16="http://schemas.microsoft.com/office/drawing/2014/chart" uri="{C3380CC4-5D6E-409C-BE32-E72D297353CC}">
              <c16:uniqueId val="{00000000-0CF9-4699-B04D-551B3C7A7C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0CF9-4699-B04D-551B3C7A7C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2-4687-8A75-946863BE86C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2-4687-8A75-946863BE86C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04-477F-A1DF-8B03DB989A3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04-477F-A1DF-8B03DB989A3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E3-4CF6-AF8E-9E994301922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E3-4CF6-AF8E-9E994301922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D-4EEE-B965-8CC37257567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D-4EEE-B965-8CC37257567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81.84</c:v>
                </c:pt>
                <c:pt idx="1">
                  <c:v>62.89</c:v>
                </c:pt>
                <c:pt idx="2">
                  <c:v>146.03</c:v>
                </c:pt>
                <c:pt idx="3">
                  <c:v>122.57</c:v>
                </c:pt>
                <c:pt idx="4">
                  <c:v>90.4</c:v>
                </c:pt>
              </c:numCache>
            </c:numRef>
          </c:val>
          <c:extLst>
            <c:ext xmlns:c16="http://schemas.microsoft.com/office/drawing/2014/chart" uri="{C3380CC4-5D6E-409C-BE32-E72D297353CC}">
              <c16:uniqueId val="{00000000-5F5F-4FEF-963D-C437FA31610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F5F-4FEF-963D-C437FA31610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83.31</c:v>
                </c:pt>
                <c:pt idx="1">
                  <c:v>64.72</c:v>
                </c:pt>
                <c:pt idx="2">
                  <c:v>95.04</c:v>
                </c:pt>
                <c:pt idx="3">
                  <c:v>77.02</c:v>
                </c:pt>
                <c:pt idx="4">
                  <c:v>95.17</c:v>
                </c:pt>
              </c:numCache>
            </c:numRef>
          </c:val>
          <c:extLst>
            <c:ext xmlns:c16="http://schemas.microsoft.com/office/drawing/2014/chart" uri="{C3380CC4-5D6E-409C-BE32-E72D297353CC}">
              <c16:uniqueId val="{00000000-A6FD-4D49-8641-E9D6B2C8E34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6FD-4D49-8641-E9D6B2C8E34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281.33</c:v>
                </c:pt>
                <c:pt idx="1">
                  <c:v>376.67</c:v>
                </c:pt>
                <c:pt idx="2">
                  <c:v>254.28</c:v>
                </c:pt>
                <c:pt idx="3">
                  <c:v>316.37</c:v>
                </c:pt>
                <c:pt idx="4">
                  <c:v>255.98</c:v>
                </c:pt>
              </c:numCache>
            </c:numRef>
          </c:val>
          <c:extLst>
            <c:ext xmlns:c16="http://schemas.microsoft.com/office/drawing/2014/chart" uri="{C3380CC4-5D6E-409C-BE32-E72D297353CC}">
              <c16:uniqueId val="{00000000-B736-4E9D-BA7D-9C51C1943BA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736-4E9D-BA7D-9C51C1943BA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幌延町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2330</v>
      </c>
      <c r="AM8" s="66"/>
      <c r="AN8" s="66"/>
      <c r="AO8" s="66"/>
      <c r="AP8" s="66"/>
      <c r="AQ8" s="66"/>
      <c r="AR8" s="66"/>
      <c r="AS8" s="66"/>
      <c r="AT8" s="65">
        <f>データ!$S$6</f>
        <v>574.1</v>
      </c>
      <c r="AU8" s="65"/>
      <c r="AV8" s="65"/>
      <c r="AW8" s="65"/>
      <c r="AX8" s="65"/>
      <c r="AY8" s="65"/>
      <c r="AZ8" s="65"/>
      <c r="BA8" s="65"/>
      <c r="BB8" s="65">
        <f>データ!$T$6</f>
        <v>4.0599999999999996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78.97</v>
      </c>
      <c r="Q10" s="65"/>
      <c r="R10" s="65"/>
      <c r="S10" s="65"/>
      <c r="T10" s="65"/>
      <c r="U10" s="65"/>
      <c r="V10" s="65"/>
      <c r="W10" s="66">
        <f>データ!$Q$6</f>
        <v>3660</v>
      </c>
      <c r="X10" s="66"/>
      <c r="Y10" s="66"/>
      <c r="Z10" s="66"/>
      <c r="AA10" s="66"/>
      <c r="AB10" s="66"/>
      <c r="AC10" s="66"/>
      <c r="AD10" s="2"/>
      <c r="AE10" s="2"/>
      <c r="AF10" s="2"/>
      <c r="AG10" s="2"/>
      <c r="AH10" s="2"/>
      <c r="AI10" s="2"/>
      <c r="AJ10" s="2"/>
      <c r="AK10" s="2"/>
      <c r="AL10" s="66">
        <f>データ!$U$6</f>
        <v>1818</v>
      </c>
      <c r="AM10" s="66"/>
      <c r="AN10" s="66"/>
      <c r="AO10" s="66"/>
      <c r="AP10" s="66"/>
      <c r="AQ10" s="66"/>
      <c r="AR10" s="66"/>
      <c r="AS10" s="66"/>
      <c r="AT10" s="65">
        <f>データ!$V$6</f>
        <v>3.62</v>
      </c>
      <c r="AU10" s="65"/>
      <c r="AV10" s="65"/>
      <c r="AW10" s="65"/>
      <c r="AX10" s="65"/>
      <c r="AY10" s="65"/>
      <c r="AZ10" s="65"/>
      <c r="BA10" s="65"/>
      <c r="BB10" s="65">
        <f>データ!$W$6</f>
        <v>502.21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112</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kUwCliJfZDGrz+kxg+I5LCC8X5PDzlZau09GPcgbWRTnWp6/48w2C9EETOyxpmlZUvLpb7ZzqJaJZZ4CMIND2A==" saltValue="WfXMP+gK9pfk4H38FjM1S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15202</v>
      </c>
      <c r="D6" s="34">
        <f t="shared" si="3"/>
        <v>47</v>
      </c>
      <c r="E6" s="34">
        <f t="shared" si="3"/>
        <v>1</v>
      </c>
      <c r="F6" s="34">
        <f t="shared" si="3"/>
        <v>0</v>
      </c>
      <c r="G6" s="34">
        <f t="shared" si="3"/>
        <v>0</v>
      </c>
      <c r="H6" s="34" t="str">
        <f t="shared" si="3"/>
        <v>北海道　幌延町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78.97</v>
      </c>
      <c r="Q6" s="35">
        <f t="shared" si="3"/>
        <v>3660</v>
      </c>
      <c r="R6" s="35">
        <f t="shared" si="3"/>
        <v>2330</v>
      </c>
      <c r="S6" s="35">
        <f t="shared" si="3"/>
        <v>574.1</v>
      </c>
      <c r="T6" s="35">
        <f t="shared" si="3"/>
        <v>4.0599999999999996</v>
      </c>
      <c r="U6" s="35">
        <f t="shared" si="3"/>
        <v>1818</v>
      </c>
      <c r="V6" s="35">
        <f t="shared" si="3"/>
        <v>3.62</v>
      </c>
      <c r="W6" s="35">
        <f t="shared" si="3"/>
        <v>502.21</v>
      </c>
      <c r="X6" s="36">
        <f>IF(X7="",NA(),X7)</f>
        <v>84.48</v>
      </c>
      <c r="Y6" s="36">
        <f t="shared" ref="Y6:AG6" si="4">IF(Y7="",NA(),Y7)</f>
        <v>79.02</v>
      </c>
      <c r="Z6" s="36">
        <f t="shared" si="4"/>
        <v>97.14</v>
      </c>
      <c r="AA6" s="36">
        <f t="shared" si="4"/>
        <v>77.86</v>
      </c>
      <c r="AB6" s="36">
        <f t="shared" si="4"/>
        <v>96.45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81.84</v>
      </c>
      <c r="BF6" s="36">
        <f t="shared" ref="BF6:BN6" si="7">IF(BF7="",NA(),BF7)</f>
        <v>62.89</v>
      </c>
      <c r="BG6" s="36">
        <f t="shared" si="7"/>
        <v>146.03</v>
      </c>
      <c r="BH6" s="36">
        <f t="shared" si="7"/>
        <v>122.57</v>
      </c>
      <c r="BI6" s="36">
        <f t="shared" si="7"/>
        <v>90.4</v>
      </c>
      <c r="BJ6" s="36">
        <f t="shared" si="7"/>
        <v>1486.62</v>
      </c>
      <c r="BK6" s="36">
        <f t="shared" si="7"/>
        <v>1510.14</v>
      </c>
      <c r="BL6" s="36">
        <f t="shared" si="7"/>
        <v>1595.62</v>
      </c>
      <c r="BM6" s="36">
        <f t="shared" si="7"/>
        <v>1302.33</v>
      </c>
      <c r="BN6" s="36">
        <f t="shared" si="7"/>
        <v>1274.21</v>
      </c>
      <c r="BO6" s="35" t="str">
        <f>IF(BO7="","",IF(BO7="-","【-】","【"&amp;SUBSTITUTE(TEXT(BO7,"#,##0.00"),"-","△")&amp;"】"))</f>
        <v>【1,074.14】</v>
      </c>
      <c r="BP6" s="36">
        <f>IF(BP7="",NA(),BP7)</f>
        <v>83.31</v>
      </c>
      <c r="BQ6" s="36">
        <f t="shared" ref="BQ6:BY6" si="8">IF(BQ7="",NA(),BQ7)</f>
        <v>64.72</v>
      </c>
      <c r="BR6" s="36">
        <f t="shared" si="8"/>
        <v>95.04</v>
      </c>
      <c r="BS6" s="36">
        <f t="shared" si="8"/>
        <v>77.02</v>
      </c>
      <c r="BT6" s="36">
        <f t="shared" si="8"/>
        <v>95.17</v>
      </c>
      <c r="BU6" s="36">
        <f t="shared" si="8"/>
        <v>24.39</v>
      </c>
      <c r="BV6" s="36">
        <f t="shared" si="8"/>
        <v>22.67</v>
      </c>
      <c r="BW6" s="36">
        <f t="shared" si="8"/>
        <v>37.92</v>
      </c>
      <c r="BX6" s="36">
        <f t="shared" si="8"/>
        <v>40.89</v>
      </c>
      <c r="BY6" s="36">
        <f t="shared" si="8"/>
        <v>41.25</v>
      </c>
      <c r="BZ6" s="35" t="str">
        <f>IF(BZ7="","",IF(BZ7="-","【-】","【"&amp;SUBSTITUTE(TEXT(BZ7,"#,##0.00"),"-","△")&amp;"】"))</f>
        <v>【54.36】</v>
      </c>
      <c r="CA6" s="36">
        <f>IF(CA7="",NA(),CA7)</f>
        <v>281.33</v>
      </c>
      <c r="CB6" s="36">
        <f t="shared" ref="CB6:CJ6" si="9">IF(CB7="",NA(),CB7)</f>
        <v>376.67</v>
      </c>
      <c r="CC6" s="36">
        <f t="shared" si="9"/>
        <v>254.28</v>
      </c>
      <c r="CD6" s="36">
        <f t="shared" si="9"/>
        <v>316.37</v>
      </c>
      <c r="CE6" s="36">
        <f t="shared" si="9"/>
        <v>255.98</v>
      </c>
      <c r="CF6" s="36">
        <f t="shared" si="9"/>
        <v>734.18</v>
      </c>
      <c r="CG6" s="36">
        <f t="shared" si="9"/>
        <v>789.62</v>
      </c>
      <c r="CH6" s="36">
        <f t="shared" si="9"/>
        <v>423.18</v>
      </c>
      <c r="CI6" s="36">
        <f t="shared" si="9"/>
        <v>383.2</v>
      </c>
      <c r="CJ6" s="36">
        <f t="shared" si="9"/>
        <v>383.25</v>
      </c>
      <c r="CK6" s="35" t="str">
        <f>IF(CK7="","",IF(CK7="-","【-】","【"&amp;SUBSTITUTE(TEXT(CK7,"#,##0.00"),"-","△")&amp;"】"))</f>
        <v>【296.40】</v>
      </c>
      <c r="CL6" s="36">
        <f>IF(CL7="",NA(),CL7)</f>
        <v>58.28</v>
      </c>
      <c r="CM6" s="36">
        <f t="shared" ref="CM6:CU6" si="10">IF(CM7="",NA(),CM7)</f>
        <v>58.34</v>
      </c>
      <c r="CN6" s="36">
        <f t="shared" si="10"/>
        <v>58.3</v>
      </c>
      <c r="CO6" s="36">
        <f t="shared" si="10"/>
        <v>57.56</v>
      </c>
      <c r="CP6" s="36">
        <f t="shared" si="10"/>
        <v>58.04</v>
      </c>
      <c r="CQ6" s="36">
        <f t="shared" si="10"/>
        <v>48.36</v>
      </c>
      <c r="CR6" s="36">
        <f t="shared" si="10"/>
        <v>48.7</v>
      </c>
      <c r="CS6" s="36">
        <f t="shared" si="10"/>
        <v>46.9</v>
      </c>
      <c r="CT6" s="36">
        <f t="shared" si="10"/>
        <v>47.95</v>
      </c>
      <c r="CU6" s="36">
        <f t="shared" si="10"/>
        <v>48.26</v>
      </c>
      <c r="CV6" s="35" t="str">
        <f>IF(CV7="","",IF(CV7="-","【-】","【"&amp;SUBSTITUTE(TEXT(CV7,"#,##0.00"),"-","△")&amp;"】"))</f>
        <v>【55.95】</v>
      </c>
      <c r="CW6" s="36">
        <f>IF(CW7="",NA(),CW7)</f>
        <v>100</v>
      </c>
      <c r="CX6" s="36">
        <f t="shared" ref="CX6:DF6" si="11">IF(CX7="",NA(),CX7)</f>
        <v>95.46</v>
      </c>
      <c r="CY6" s="36">
        <f t="shared" si="11"/>
        <v>95.42</v>
      </c>
      <c r="CZ6" s="36">
        <f t="shared" si="11"/>
        <v>95.2</v>
      </c>
      <c r="DA6" s="36">
        <f t="shared" si="11"/>
        <v>95.01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0.94</v>
      </c>
      <c r="EG6" s="35">
        <f t="shared" si="14"/>
        <v>0</v>
      </c>
      <c r="EH6" s="36">
        <f t="shared" si="14"/>
        <v>0.17</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15202</v>
      </c>
      <c r="D7" s="38">
        <v>47</v>
      </c>
      <c r="E7" s="38">
        <v>1</v>
      </c>
      <c r="F7" s="38">
        <v>0</v>
      </c>
      <c r="G7" s="38">
        <v>0</v>
      </c>
      <c r="H7" s="38" t="s">
        <v>97</v>
      </c>
      <c r="I7" s="38" t="s">
        <v>98</v>
      </c>
      <c r="J7" s="38" t="s">
        <v>99</v>
      </c>
      <c r="K7" s="38" t="s">
        <v>100</v>
      </c>
      <c r="L7" s="38" t="s">
        <v>101</v>
      </c>
      <c r="M7" s="38" t="s">
        <v>102</v>
      </c>
      <c r="N7" s="39" t="s">
        <v>103</v>
      </c>
      <c r="O7" s="39" t="s">
        <v>104</v>
      </c>
      <c r="P7" s="39">
        <v>78.97</v>
      </c>
      <c r="Q7" s="39">
        <v>3660</v>
      </c>
      <c r="R7" s="39">
        <v>2330</v>
      </c>
      <c r="S7" s="39">
        <v>574.1</v>
      </c>
      <c r="T7" s="39">
        <v>4.0599999999999996</v>
      </c>
      <c r="U7" s="39">
        <v>1818</v>
      </c>
      <c r="V7" s="39">
        <v>3.62</v>
      </c>
      <c r="W7" s="39">
        <v>502.21</v>
      </c>
      <c r="X7" s="39">
        <v>84.48</v>
      </c>
      <c r="Y7" s="39">
        <v>79.02</v>
      </c>
      <c r="Z7" s="39">
        <v>97.14</v>
      </c>
      <c r="AA7" s="39">
        <v>77.86</v>
      </c>
      <c r="AB7" s="39">
        <v>96.45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81.84</v>
      </c>
      <c r="BF7" s="39">
        <v>62.89</v>
      </c>
      <c r="BG7" s="39">
        <v>146.03</v>
      </c>
      <c r="BH7" s="39">
        <v>122.57</v>
      </c>
      <c r="BI7" s="39">
        <v>90.4</v>
      </c>
      <c r="BJ7" s="39">
        <v>1486.62</v>
      </c>
      <c r="BK7" s="39">
        <v>1510.14</v>
      </c>
      <c r="BL7" s="39">
        <v>1595.62</v>
      </c>
      <c r="BM7" s="39">
        <v>1302.33</v>
      </c>
      <c r="BN7" s="39">
        <v>1274.21</v>
      </c>
      <c r="BO7" s="39">
        <v>1074.1400000000001</v>
      </c>
      <c r="BP7" s="39">
        <v>83.31</v>
      </c>
      <c r="BQ7" s="39">
        <v>64.72</v>
      </c>
      <c r="BR7" s="39">
        <v>95.04</v>
      </c>
      <c r="BS7" s="39">
        <v>77.02</v>
      </c>
      <c r="BT7" s="39">
        <v>95.17</v>
      </c>
      <c r="BU7" s="39">
        <v>24.39</v>
      </c>
      <c r="BV7" s="39">
        <v>22.67</v>
      </c>
      <c r="BW7" s="39">
        <v>37.92</v>
      </c>
      <c r="BX7" s="39">
        <v>40.89</v>
      </c>
      <c r="BY7" s="39">
        <v>41.25</v>
      </c>
      <c r="BZ7" s="39">
        <v>54.36</v>
      </c>
      <c r="CA7" s="39">
        <v>281.33</v>
      </c>
      <c r="CB7" s="39">
        <v>376.67</v>
      </c>
      <c r="CC7" s="39">
        <v>254.28</v>
      </c>
      <c r="CD7" s="39">
        <v>316.37</v>
      </c>
      <c r="CE7" s="39">
        <v>255.98</v>
      </c>
      <c r="CF7" s="39">
        <v>734.18</v>
      </c>
      <c r="CG7" s="39">
        <v>789.62</v>
      </c>
      <c r="CH7" s="39">
        <v>423.18</v>
      </c>
      <c r="CI7" s="39">
        <v>383.2</v>
      </c>
      <c r="CJ7" s="39">
        <v>383.25</v>
      </c>
      <c r="CK7" s="39">
        <v>296.39999999999998</v>
      </c>
      <c r="CL7" s="39">
        <v>58.28</v>
      </c>
      <c r="CM7" s="39">
        <v>58.34</v>
      </c>
      <c r="CN7" s="39">
        <v>58.3</v>
      </c>
      <c r="CO7" s="39">
        <v>57.56</v>
      </c>
      <c r="CP7" s="39">
        <v>58.04</v>
      </c>
      <c r="CQ7" s="39">
        <v>48.36</v>
      </c>
      <c r="CR7" s="39">
        <v>48.7</v>
      </c>
      <c r="CS7" s="39">
        <v>46.9</v>
      </c>
      <c r="CT7" s="39">
        <v>47.95</v>
      </c>
      <c r="CU7" s="39">
        <v>48.26</v>
      </c>
      <c r="CV7" s="39">
        <v>55.95</v>
      </c>
      <c r="CW7" s="39">
        <v>100</v>
      </c>
      <c r="CX7" s="39">
        <v>95.46</v>
      </c>
      <c r="CY7" s="39">
        <v>95.42</v>
      </c>
      <c r="CZ7" s="39">
        <v>95.2</v>
      </c>
      <c r="DA7" s="39">
        <v>95.01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0.94</v>
      </c>
      <c r="EG7" s="39">
        <v>0</v>
      </c>
      <c r="EH7" s="39">
        <v>0.17</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2019-12-05T04:34:41Z</dcterms:created>
  <dcterms:modified xsi:type="dcterms:W3CDTF">2020-02-02T23:58:30Z</dcterms:modified>
  <cp:category/>
</cp:coreProperties>
</file>