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hor22330\Desktop\公営企業に係る経営比較分析表（令和元年度決算）の分析等について\回答\"/>
    </mc:Choice>
  </mc:AlternateContent>
  <workbookProtection workbookAlgorithmName="SHA-512" workbookHashValue="LaoAFqvAbGxzNP8zq1MWueOqdolSK5yIT6T409nbyxyjDikit281qnpyXLmZJSHPAM7hnbBTCcdZUc5BvFEcnw==" workbookSaltValue="PTlSjSxZDkPwIOpQaIPB4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P10" i="4" s="1"/>
  <c r="O6" i="5"/>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I10" i="4"/>
  <c r="B10" i="4"/>
  <c r="BB8" i="4"/>
  <c r="AL8" i="4"/>
  <c r="AD8" i="4"/>
  <c r="W8" i="4"/>
  <c r="P8" i="4"/>
  <c r="I8" i="4"/>
  <c r="B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<sst xmlns="http://schemas.openxmlformats.org/spreadsheetml/2006/main" count="247" uniqueCount="119">
  <si>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</si>
  <si>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</si>
  <si>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</si>
  <si>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</si>
  <si>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</si>
  <si>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</si>
  <si>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</si>
  <si>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</si>
  <si>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</si>
  <si>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</si>
  <si>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</si>
  <si>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</si>
  <si>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</si>
  <si>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</si>
  <si>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</si>
  <si>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</si>
  <si>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</si>
  <si>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</si>
  <si>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</si>
  <si>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</si>
  <si>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</si>
  <si>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</si>
  <si>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</si>
  <si>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</si>
  <si>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</si>
  <si>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</si>
  <si>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</si>
  <si>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</si>
  <si>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</si>
  <si>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</si>
  <si>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</si>
  <si>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</si>
  <si>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</si>
  <si>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</si>
  <si>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</si>
  <si>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</si>
  <si>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</si>
  <si>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</si>
  <si>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</si>
  <si>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</si>
  <si>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</si>
  <si>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</si>
  <si>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</si>
  <si>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</si>
  <si>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</si>
  <si>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</si>
  <si>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</si>
  <si>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</si>
  <si>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</si>
  <si>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</si>
  <si>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</si>
  <si>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</si>
  <si>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</si>
  <si>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</si>
  <si>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</si>
  <si>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</si>
  <si>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</si>
  <si>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</si>
  <si>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</si>
  <si>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</si>
  <si>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</si>
  <si>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</si>
  <si>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</si>
  <si>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</si>
  <si>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</si>
  <si>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</si>
  <si>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</si>
  <si>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</si>
  <si>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</si>
  <si>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</si>
  <si>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</si>
  <si>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</si>
  <si>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</si>
  <si>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</si>
  <si>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</si>
  <si>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</si>
  <si>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</si>
  <si>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</si>
  <si>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</si>
  <si>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</si>
  <si>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</si>
  <si>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</si>
  <si>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</si>
  <si>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</si>
  <si>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</si>
  <si>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</si>
  <si>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</si>
  <si>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</si>
  <si>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</si>
  <si>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</si>
  <si>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</si>
  <si>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</si>
  <si>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</si>
  <si>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</si>
  <si>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</si>
  <si>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</si>
  <si>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</si>
  <si>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</si>
  <si>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</si>
  <si>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</si>
  <si>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</si>
  <si>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</si>
  <si>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</si>
  <si>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</si>
  <si>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</si>
  <si>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</si>
  <si>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</si>
  <si>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</si>
  <si>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</si>
  <si>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</si>
  <si>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</si>
  <si>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</si>
  <si>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</si>
  <si>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</si>
  <si>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</si>
  <si>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</si>
  <si>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公共下水道処理区域外については、合併処理浄化槽を用いた個別排水処理を行っているが、合併浄化槽の設置から維持管理については、公費で負担している。
　汲取り方式や単独浄化槽からの移行については、落ち着いた状況にある。未だ非水洗化である世帯や単独浄化槽を継続使用している世帯については、水洗化の利便性や効果に理解はしながらも、老朽家屋に居住し、設備投資する金銭的余裕がない高齢世帯も多いため、今後、合併浄化槽に移行する可能性は低いと考える。
　また、少ない件数ながら新築住宅の建設は断続的であるものの、合併浄化槽の設置の増加に比例して維持管理費も増加し、支出が収入を上回る状況にあるため、一般会計からの繰入金に頼らざるを得ない経営が続いている。
　維持管理費については、稼働に必要な業務項目を委託するなど、費用の削減に努めており、これ以上の経費削減は困難である。
</t>
    <rPh sb="1" eb="3">
      <t>コウキョウ</t>
    </rPh>
    <rPh sb="3" eb="6">
      <t>ゲスイドウ</t>
    </rPh>
    <rPh sb="6" eb="8">
      <t>ショリ</t>
    </rPh>
    <rPh sb="8" eb="10">
      <t>クイキ</t>
    </rPh>
    <rPh sb="10" eb="11">
      <t>ガイ</t>
    </rPh>
    <rPh sb="21" eb="24">
      <t>ジョウカソウ</t>
    </rPh>
    <rPh sb="25" eb="26">
      <t>モチ</t>
    </rPh>
    <rPh sb="28" eb="30">
      <t>コベツ</t>
    </rPh>
    <rPh sb="30" eb="32">
      <t>ハイスイ</t>
    </rPh>
    <rPh sb="32" eb="34">
      <t>ショリ</t>
    </rPh>
    <rPh sb="35" eb="36">
      <t>オコナ</t>
    </rPh>
    <rPh sb="42" eb="44">
      <t>ガッペイ</t>
    </rPh>
    <rPh sb="44" eb="47">
      <t>ジョウカソウ</t>
    </rPh>
    <rPh sb="48" eb="50">
      <t>セッチ</t>
    </rPh>
    <rPh sb="52" eb="54">
      <t>イジ</t>
    </rPh>
    <rPh sb="54" eb="56">
      <t>カンリ</t>
    </rPh>
    <rPh sb="62" eb="64">
      <t>コウヒ</t>
    </rPh>
    <rPh sb="65" eb="67">
      <t>フタン</t>
    </rPh>
    <rPh sb="74" eb="76">
      <t>クミト</t>
    </rPh>
    <rPh sb="77" eb="79">
      <t>ホウシキ</t>
    </rPh>
    <rPh sb="80" eb="82">
      <t>タンドク</t>
    </rPh>
    <rPh sb="82" eb="85">
      <t>ジョウカソウ</t>
    </rPh>
    <rPh sb="88" eb="90">
      <t>イコウ</t>
    </rPh>
    <rPh sb="96" eb="97">
      <t>オ</t>
    </rPh>
    <rPh sb="98" eb="99">
      <t>ツ</t>
    </rPh>
    <rPh sb="101" eb="103">
      <t>ジョウキョウ</t>
    </rPh>
    <rPh sb="109" eb="110">
      <t>ヒ</t>
    </rPh>
    <rPh sb="110" eb="113">
      <t>スイセンカ</t>
    </rPh>
    <rPh sb="116" eb="118">
      <t>セタイ</t>
    </rPh>
    <rPh sb="119" eb="121">
      <t>タンドク</t>
    </rPh>
    <rPh sb="121" eb="124">
      <t>ジョウカソウ</t>
    </rPh>
    <rPh sb="125" eb="127">
      <t>ケイゾク</t>
    </rPh>
    <rPh sb="127" eb="129">
      <t>シヨウ</t>
    </rPh>
    <rPh sb="197" eb="199">
      <t>ガッペイ</t>
    </rPh>
    <rPh sb="199" eb="202">
      <t>ジョウカソウ</t>
    </rPh>
    <rPh sb="203" eb="205">
      <t>イコウ</t>
    </rPh>
    <rPh sb="223" eb="224">
      <t>スク</t>
    </rPh>
    <rPh sb="226" eb="228">
      <t>ケンスウ</t>
    </rPh>
    <rPh sb="249" eb="251">
      <t>ガッペイ</t>
    </rPh>
    <rPh sb="251" eb="254">
      <t>ジョウカソウ</t>
    </rPh>
    <rPh sb="255" eb="257">
      <t>セッチ</t>
    </rPh>
    <rPh sb="258" eb="260">
      <t>ゾウカ</t>
    </rPh>
    <rPh sb="261" eb="263">
      <t>ヒレイ</t>
    </rPh>
    <rPh sb="265" eb="267">
      <t>イジ</t>
    </rPh>
    <rPh sb="267" eb="270">
      <t>カンリヒ</t>
    </rPh>
    <rPh sb="271" eb="273">
      <t>ゾウカ</t>
    </rPh>
    <rPh sb="275" eb="277">
      <t>シシュツ</t>
    </rPh>
    <rPh sb="278" eb="280">
      <t>シュウニュウ</t>
    </rPh>
    <rPh sb="281" eb="283">
      <t>ウワマワ</t>
    </rPh>
    <rPh sb="284" eb="286">
      <t>ジョウキョウ</t>
    </rPh>
    <rPh sb="292" eb="294">
      <t>イッパン</t>
    </rPh>
    <rPh sb="294" eb="296">
      <t>カイケイ</t>
    </rPh>
    <rPh sb="299" eb="301">
      <t>クリイレ</t>
    </rPh>
    <rPh sb="301" eb="302">
      <t>キン</t>
    </rPh>
    <rPh sb="303" eb="304">
      <t>タヨ</t>
    </rPh>
    <rPh sb="308" eb="309">
      <t>エ</t>
    </rPh>
    <rPh sb="311" eb="313">
      <t>ケイエイ</t>
    </rPh>
    <rPh sb="314" eb="315">
      <t>ツヅ</t>
    </rPh>
    <phoneticPr fontId="4"/>
  </si>
  <si>
    <t>　平成14年度から合併浄化槽の設置を行っているため、設置後10年以上を経過している浄化槽が多く、ブロアー等の故障が増加傾向にあることから、機器等の交換を計画的に行っている。
　</t>
    <rPh sb="1" eb="3">
      <t>ヘイセイ</t>
    </rPh>
    <rPh sb="5" eb="6">
      <t>ネン</t>
    </rPh>
    <rPh sb="6" eb="7">
      <t>ド</t>
    </rPh>
    <rPh sb="9" eb="11">
      <t>ガッペイ</t>
    </rPh>
    <rPh sb="11" eb="14">
      <t>ジョウカソウ</t>
    </rPh>
    <rPh sb="15" eb="17">
      <t>セッチ</t>
    </rPh>
    <rPh sb="18" eb="19">
      <t>オコナ</t>
    </rPh>
    <rPh sb="26" eb="28">
      <t>セッチ</t>
    </rPh>
    <rPh sb="28" eb="29">
      <t>ゴ</t>
    </rPh>
    <rPh sb="31" eb="32">
      <t>ネン</t>
    </rPh>
    <rPh sb="32" eb="34">
      <t>イジョウ</t>
    </rPh>
    <rPh sb="35" eb="37">
      <t>ケイカ</t>
    </rPh>
    <rPh sb="41" eb="44">
      <t>ジョウカソウ</t>
    </rPh>
    <rPh sb="45" eb="46">
      <t>オオ</t>
    </rPh>
    <rPh sb="52" eb="53">
      <t>ナド</t>
    </rPh>
    <rPh sb="54" eb="56">
      <t>コショウ</t>
    </rPh>
    <rPh sb="57" eb="59">
      <t>ゾウカ</t>
    </rPh>
    <rPh sb="59" eb="61">
      <t>ケイコウ</t>
    </rPh>
    <rPh sb="69" eb="71">
      <t>キキ</t>
    </rPh>
    <rPh sb="71" eb="72">
      <t>ナド</t>
    </rPh>
    <rPh sb="73" eb="75">
      <t>コウカン</t>
    </rPh>
    <rPh sb="76" eb="79">
      <t>ケイカクテキ</t>
    </rPh>
    <rPh sb="80" eb="81">
      <t>オコナ</t>
    </rPh>
    <phoneticPr fontId="15"/>
  </si>
  <si>
    <t>　合併浄化槽に係る諸経費については、使用者負担にすることで軽減することはできるが、著しく公平性を欠くため、実現は不可能である。そのため、如何に負担を抑えることができるかが課題となるが、適切な維持管理と、故障時の迅速な対応により、浄化槽本体を更新することなく、延命を図ることが効果的であると考える。
　料金収入の面では、これまで見直し・料金改定を行ってきているが、健全経営のための財源確保として、更なる改定は必要である。ただし、急激な負担増を避けるためにも計画的な料金改定を検討したうえで、水道料金との連動や均衡性にも考量した料金設定を行わなければならない。
　小規模自治体においては、独立採算性による経営は極めて困難である。一般会計からの繰入金の増は、町全体の財政を圧迫することにつながるため、より健全な経営を行うことが必要である。</t>
    <rPh sb="1" eb="3">
      <t>ガッペイ</t>
    </rPh>
    <rPh sb="3" eb="6">
      <t>ジョウカソウ</t>
    </rPh>
    <rPh sb="7" eb="8">
      <t>カカ</t>
    </rPh>
    <rPh sb="9" eb="12">
      <t>ショケイヒ</t>
    </rPh>
    <rPh sb="18" eb="21">
      <t>シヨウシャ</t>
    </rPh>
    <rPh sb="21" eb="23">
      <t>フタン</t>
    </rPh>
    <rPh sb="29" eb="31">
      <t>ケイゲン</t>
    </rPh>
    <rPh sb="41" eb="42">
      <t>イチジル</t>
    </rPh>
    <rPh sb="44" eb="47">
      <t>コウヘイセイ</t>
    </rPh>
    <rPh sb="48" eb="49">
      <t>カ</t>
    </rPh>
    <rPh sb="53" eb="55">
      <t>ジツゲン</t>
    </rPh>
    <rPh sb="56" eb="59">
      <t>フカノウ</t>
    </rPh>
    <rPh sb="68" eb="70">
      <t>イカ</t>
    </rPh>
    <rPh sb="71" eb="73">
      <t>フタン</t>
    </rPh>
    <rPh sb="74" eb="75">
      <t>オサ</t>
    </rPh>
    <rPh sb="85" eb="87">
      <t>カダイ</t>
    </rPh>
    <rPh sb="92" eb="94">
      <t>テキセツ</t>
    </rPh>
    <rPh sb="95" eb="97">
      <t>イジ</t>
    </rPh>
    <rPh sb="97" eb="99">
      <t>カンリ</t>
    </rPh>
    <rPh sb="101" eb="104">
      <t>コショウジ</t>
    </rPh>
    <rPh sb="105" eb="107">
      <t>ジンソク</t>
    </rPh>
    <rPh sb="108" eb="110">
      <t>タイオウ</t>
    </rPh>
    <rPh sb="114" eb="117">
      <t>ジョウカソウ</t>
    </rPh>
    <rPh sb="117" eb="119">
      <t>ホンタイ</t>
    </rPh>
    <rPh sb="120" eb="122">
      <t>コウシン</t>
    </rPh>
    <rPh sb="129" eb="131">
      <t>エンメイ</t>
    </rPh>
    <rPh sb="132" eb="133">
      <t>ハカ</t>
    </rPh>
    <rPh sb="137" eb="140">
      <t>コウカテキ</t>
    </rPh>
    <rPh sb="144" eb="145">
      <t>カンガ</t>
    </rPh>
    <rPh sb="167" eb="169">
      <t>リョウキン</t>
    </rPh>
    <rPh sb="169" eb="171">
      <t>カイテイ</t>
    </rPh>
    <rPh sb="197" eb="198">
      <t>サラ</t>
    </rPh>
    <rPh sb="200" eb="202">
      <t>カイテイ</t>
    </rPh>
    <rPh sb="203" eb="205">
      <t>ヒツヨウ</t>
    </rPh>
    <rPh sb="236" eb="238">
      <t>ケントウ</t>
    </rPh>
    <rPh sb="280" eb="283">
      <t>ショウキボ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</si>
</sst>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BC-459B-89BF-DF27D5508AB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BC-459B-89BF-DF27D5508AB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41.38</c:v>
                </c:pt>
                <c:pt idx="1">
                  <c:v>40.229999999999997</c:v>
                </c:pt>
                <c:pt idx="2">
                  <c:v>41.38</c:v>
                </c:pt>
                <c:pt idx="3">
                  <c:v>40</c:v>
                </c:pt>
                <c:pt idx="4">
                  <c:v>40.22</c:v>
                </c:pt>
              </c:numCache>
            </c:numRef>
          </c:val>
          <c:extLst>
            <c:ext xmlns:c16="http://schemas.microsoft.com/office/drawing/2014/chart" uri="{C3380CC4-5D6E-409C-BE32-E72D297353CC}">
              <c16:uniqueId val="{00000000-2A74-4448-94F0-F7E3AF2EE5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41.51</c:v>
                </c:pt>
                <c:pt idx="2">
                  <c:v>51.71</c:v>
                </c:pt>
                <c:pt idx="3">
                  <c:v>50.56</c:v>
                </c:pt>
                <c:pt idx="4">
                  <c:v>47.35</c:v>
                </c:pt>
              </c:numCache>
            </c:numRef>
          </c:val>
          <c:smooth val="0"/>
          <c:extLst>
            <c:ext xmlns:c16="http://schemas.microsoft.com/office/drawing/2014/chart" uri="{C3380CC4-5D6E-409C-BE32-E72D297353CC}">
              <c16:uniqueId val="{00000001-2A74-4448-94F0-F7E3AF2EE5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771-42A2-8E3E-314DCE4ABA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68.72</c:v>
                </c:pt>
                <c:pt idx="2">
                  <c:v>82.91</c:v>
                </c:pt>
                <c:pt idx="3">
                  <c:v>83.85</c:v>
                </c:pt>
                <c:pt idx="4">
                  <c:v>81.209999999999994</c:v>
                </c:pt>
              </c:numCache>
            </c:numRef>
          </c:val>
          <c:smooth val="0"/>
          <c:extLst>
            <c:ext xmlns:c16="http://schemas.microsoft.com/office/drawing/2014/chart" uri="{C3380CC4-5D6E-409C-BE32-E72D297353CC}">
              <c16:uniqueId val="{00000001-9771-42A2-8E3E-314DCE4ABA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39.729999999999997</c:v>
                </c:pt>
                <c:pt idx="1">
                  <c:v>44.45</c:v>
                </c:pt>
                <c:pt idx="2">
                  <c:v>45.99</c:v>
                </c:pt>
                <c:pt idx="3">
                  <c:v>50.58</c:v>
                </c:pt>
                <c:pt idx="4">
                  <c:v>57.61</c:v>
                </c:pt>
              </c:numCache>
            </c:numRef>
          </c:val>
          <c:extLst>
            <c:ext xmlns:c16="http://schemas.microsoft.com/office/drawing/2014/chart" uri="{C3380CC4-5D6E-409C-BE32-E72D297353CC}">
              <c16:uniqueId val="{00000000-B297-4A36-A1A8-E25491F4A6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97-4A36-A1A8-E25491F4A6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74-488F-8EC0-14FA7B58DB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74-488F-8EC0-14FA7B58DB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F6-4F4B-8AB5-B46461EC05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F6-4F4B-8AB5-B46461EC05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3-40E1-BA1A-BD2F13FE28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3-40E1-BA1A-BD2F13FE28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D2-4D1C-86EB-3E1393A690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D2-4D1C-86EB-3E1393A690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6D-43B0-9887-D879654C56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503.8</c:v>
                </c:pt>
                <c:pt idx="2">
                  <c:v>888.8</c:v>
                </c:pt>
                <c:pt idx="3">
                  <c:v>855.65</c:v>
                </c:pt>
                <c:pt idx="4">
                  <c:v>862.99</c:v>
                </c:pt>
              </c:numCache>
            </c:numRef>
          </c:val>
          <c:smooth val="0"/>
          <c:extLst>
            <c:ext xmlns:c16="http://schemas.microsoft.com/office/drawing/2014/chart" uri="{C3380CC4-5D6E-409C-BE32-E72D297353CC}">
              <c16:uniqueId val="{00000001-CF6D-43B0-9887-D879654C56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54.23</c:v>
                </c:pt>
                <c:pt idx="1">
                  <c:v>49.2</c:v>
                </c:pt>
                <c:pt idx="2">
                  <c:v>51.11</c:v>
                </c:pt>
                <c:pt idx="3">
                  <c:v>47.93</c:v>
                </c:pt>
                <c:pt idx="4">
                  <c:v>52.97</c:v>
                </c:pt>
              </c:numCache>
            </c:numRef>
          </c:val>
          <c:extLst>
            <c:ext xmlns:c16="http://schemas.microsoft.com/office/drawing/2014/chart" uri="{C3380CC4-5D6E-409C-BE32-E72D297353CC}">
              <c16:uniqueId val="{00000000-6539-475E-96C4-777EF662BE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51.58</c:v>
                </c:pt>
                <c:pt idx="2">
                  <c:v>52.55</c:v>
                </c:pt>
                <c:pt idx="3">
                  <c:v>52.23</c:v>
                </c:pt>
                <c:pt idx="4">
                  <c:v>50.06</c:v>
                </c:pt>
              </c:numCache>
            </c:numRef>
          </c:val>
          <c:smooth val="0"/>
          <c:extLst>
            <c:ext xmlns:c16="http://schemas.microsoft.com/office/drawing/2014/chart" uri="{C3380CC4-5D6E-409C-BE32-E72D297353CC}">
              <c16:uniqueId val="{00000001-6539-475E-96C4-777EF662BE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336.73</c:v>
                </c:pt>
                <c:pt idx="1">
                  <c:v>376.63</c:v>
                </c:pt>
                <c:pt idx="2">
                  <c:v>362.87</c:v>
                </c:pt>
                <c:pt idx="3">
                  <c:v>387.11</c:v>
                </c:pt>
                <c:pt idx="4">
                  <c:v>350.79</c:v>
                </c:pt>
              </c:numCache>
            </c:numRef>
          </c:val>
          <c:extLst>
            <c:ext xmlns:c16="http://schemas.microsoft.com/office/drawing/2014/chart" uri="{C3380CC4-5D6E-409C-BE32-E72D297353CC}">
              <c16:uniqueId val="{00000000-7E1A-42B6-BFD1-7CC49357DC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333.58</c:v>
                </c:pt>
                <c:pt idx="2">
                  <c:v>292.45</c:v>
                </c:pt>
                <c:pt idx="3">
                  <c:v>294.05</c:v>
                </c:pt>
                <c:pt idx="4">
                  <c:v>309.22000000000003</c:v>
                </c:pt>
              </c:numCache>
            </c:numRef>
          </c:val>
          <c:smooth val="0"/>
          <c:extLst>
            <c:ext xmlns:c16="http://schemas.microsoft.com/office/drawing/2014/chart" uri="{C3380CC4-5D6E-409C-BE32-E72D297353CC}">
              <c16:uniqueId val="{00000001-7E1A-42B6-BFD1-7CC49357DC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52"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幌延町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2294</v>
      </c>
      <c r="AM8" s="51"/>
      <c r="AN8" s="51"/>
      <c r="AO8" s="51"/>
      <c r="AP8" s="51"/>
      <c r="AQ8" s="51"/>
      <c r="AR8" s="51"/>
      <c r="AS8" s="51"/>
      <c r="AT8" s="46">
        <f>データ!T6</f>
        <v>574.1</v>
      </c>
      <c r="AU8" s="46"/>
      <c r="AV8" s="46"/>
      <c r="AW8" s="46"/>
      <c r="AX8" s="46"/>
      <c r="AY8" s="46"/>
      <c r="AZ8" s="46"/>
      <c r="BA8" s="46"/>
      <c r="BB8" s="46">
        <f>データ!U6</f>
        <v>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15.5</v>
      </c>
      <c r="Q10" s="46"/>
      <c r="R10" s="46"/>
      <c r="S10" s="46"/>
      <c r="T10" s="46"/>
      <c r="U10" s="46"/>
      <c r="V10" s="46"/>
      <c r="W10" s="46">
        <f>データ!Q6</f>
        <v>100</v>
      </c>
      <c r="X10" s="46"/>
      <c r="Y10" s="46"/>
      <c r="Z10" s="46"/>
      <c r="AA10" s="46"/>
      <c r="AB10" s="46"/>
      <c r="AC10" s="46"/>
      <c r="AD10" s="51">
        <f>データ!R6</f>
        <v>3630</v>
      </c>
      <c r="AE10" s="51"/>
      <c r="AF10" s="51"/>
      <c r="AG10" s="51"/>
      <c r="AH10" s="51"/>
      <c r="AI10" s="51"/>
      <c r="AJ10" s="51"/>
      <c r="AK10" s="2"/>
      <c r="AL10" s="51">
        <f>データ!V6</f>
        <v>348</v>
      </c>
      <c r="AM10" s="51"/>
      <c r="AN10" s="51"/>
      <c r="AO10" s="51"/>
      <c r="AP10" s="51"/>
      <c r="AQ10" s="51"/>
      <c r="AR10" s="51"/>
      <c r="AS10" s="51"/>
      <c r="AT10" s="46">
        <f>データ!W6</f>
        <v>0.5</v>
      </c>
      <c r="AU10" s="46"/>
      <c r="AV10" s="46"/>
      <c r="AW10" s="46"/>
      <c r="AX10" s="46"/>
      <c r="AY10" s="46"/>
      <c r="AZ10" s="46"/>
      <c r="BA10" s="46"/>
      <c r="BB10" s="46">
        <f>データ!X6</f>
        <v>696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43</v>
      </c>
      <c r="N86" s="26" t="s">
        <v>43</v>
      </c>
      <c r="O86" s="26" t="str">
        <f>データ!EO6</f>
        <v>【-】</v>
      </c>
    </row>
  </sheetData>
  <sheetProtection algorithmName="SHA-512" hashValue="A205okx1WdEW8bFjMq1wO3m7K+4v0XutgWekWjsfEwPXaOt0WMqr9WzZkrYLNsIOhtu+2TNNwTSP7W3Rb8iZ6Q==" saltValue="vYu/OCWsUfavJcIbguu9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15202</v>
      </c>
      <c r="D6" s="33">
        <f t="shared" si="3"/>
        <v>47</v>
      </c>
      <c r="E6" s="33">
        <f t="shared" si="3"/>
        <v>18</v>
      </c>
      <c r="F6" s="33">
        <f t="shared" si="3"/>
        <v>1</v>
      </c>
      <c r="G6" s="33">
        <f t="shared" si="3"/>
        <v>0</v>
      </c>
      <c r="H6" s="33" t="str">
        <f t="shared" si="3"/>
        <v>北海道　幌延町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15.5</v>
      </c>
      <c r="Q6" s="34">
        <f t="shared" si="3"/>
        <v>100</v>
      </c>
      <c r="R6" s="34">
        <f t="shared" si="3"/>
        <v>3630</v>
      </c>
      <c r="S6" s="34">
        <f t="shared" si="3"/>
        <v>2294</v>
      </c>
      <c r="T6" s="34">
        <f t="shared" si="3"/>
        <v>574.1</v>
      </c>
      <c r="U6" s="34">
        <f t="shared" si="3"/>
        <v>4</v>
      </c>
      <c r="V6" s="34">
        <f t="shared" si="3"/>
        <v>348</v>
      </c>
      <c r="W6" s="34">
        <f t="shared" si="3"/>
        <v>0.5</v>
      </c>
      <c r="X6" s="34">
        <f t="shared" si="3"/>
        <v>696</v>
      </c>
      <c r="Y6" s="35">
        <f>IF(Y7="",NA(),Y7)</f>
        <v>39.729999999999997</v>
      </c>
      <c r="Z6" s="35">
        <f t="shared" ref="Z6:AH6" si="4">IF(Z7="",NA(),Z7)</f>
        <v>44.45</v>
      </c>
      <c r="AA6" s="35">
        <f t="shared" si="4"/>
        <v>45.99</v>
      </c>
      <c r="AB6" s="35">
        <f t="shared" si="4"/>
        <v>50.58</v>
      </c>
      <c r="AC6" s="35">
        <f t="shared" si="4"/>
        <v>57.61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492.59</v>
      </c>
      <c r="BL6" s="35">
        <f t="shared" si="7"/>
        <v>503.8</v>
      </c>
      <c r="BM6" s="35">
        <f t="shared" si="7"/>
        <v>888.8</v>
      </c>
      <c r="BN6" s="35">
        <f t="shared" si="7"/>
        <v>855.65</v>
      </c>
      <c r="BO6" s="35">
        <f t="shared" si="7"/>
        <v>862.99</v>
      </c>
      <c r="BP6" s="34" t="str">
        <f>IF(BP7="","",IF(BP7="-","【-】","【"&amp;SUBSTITUTE(TEXT(BP7,"#,##0.00"),"-","△")&amp;"】"))</f>
        <v>【862.82】</v>
      </c>
      <c r="BQ6" s="35">
        <f>IF(BQ7="",NA(),BQ7)</f>
        <v>54.23</v>
      </c>
      <c r="BR6" s="35">
        <f t="shared" ref="BR6:BZ6" si="8">IF(BR7="",NA(),BR7)</f>
        <v>49.2</v>
      </c>
      <c r="BS6" s="35">
        <f t="shared" si="8"/>
        <v>51.11</v>
      </c>
      <c r="BT6" s="35">
        <f t="shared" si="8"/>
        <v>47.93</v>
      </c>
      <c r="BU6" s="35">
        <f t="shared" si="8"/>
        <v>52.97</v>
      </c>
      <c r="BV6" s="35">
        <f t="shared" si="8"/>
        <v>46.53</v>
      </c>
      <c r="BW6" s="35">
        <f t="shared" si="8"/>
        <v>51.58</v>
      </c>
      <c r="BX6" s="35">
        <f t="shared" si="8"/>
        <v>52.55</v>
      </c>
      <c r="BY6" s="35">
        <f t="shared" si="8"/>
        <v>52.23</v>
      </c>
      <c r="BZ6" s="35">
        <f t="shared" si="8"/>
        <v>50.06</v>
      </c>
      <c r="CA6" s="34" t="str">
        <f>IF(CA7="","",IF(CA7="-","【-】","【"&amp;SUBSTITUTE(TEXT(CA7,"#,##0.00"),"-","△")&amp;"】"))</f>
        <v>【49.71】</v>
      </c>
      <c r="CB6" s="35">
        <f>IF(CB7="",NA(),CB7)</f>
        <v>336.73</v>
      </c>
      <c r="CC6" s="35">
        <f t="shared" ref="CC6:CK6" si="9">IF(CC7="",NA(),CC7)</f>
        <v>376.63</v>
      </c>
      <c r="CD6" s="35">
        <f t="shared" si="9"/>
        <v>362.87</v>
      </c>
      <c r="CE6" s="35">
        <f t="shared" si="9"/>
        <v>387.11</v>
      </c>
      <c r="CF6" s="35">
        <f t="shared" si="9"/>
        <v>350.79</v>
      </c>
      <c r="CG6" s="35">
        <f t="shared" si="9"/>
        <v>373.71</v>
      </c>
      <c r="CH6" s="35">
        <f t="shared" si="9"/>
        <v>333.58</v>
      </c>
      <c r="CI6" s="35">
        <f t="shared" si="9"/>
        <v>292.45</v>
      </c>
      <c r="CJ6" s="35">
        <f t="shared" si="9"/>
        <v>294.05</v>
      </c>
      <c r="CK6" s="35">
        <f t="shared" si="9"/>
        <v>309.22000000000003</v>
      </c>
      <c r="CL6" s="34" t="str">
        <f>IF(CL7="","",IF(CL7="-","【-】","【"&amp;SUBSTITUTE(TEXT(CL7,"#,##0.00"),"-","△")&amp;"】"))</f>
        <v>【317.18】</v>
      </c>
      <c r="CM6" s="35">
        <f>IF(CM7="",NA(),CM7)</f>
        <v>41.38</v>
      </c>
      <c r="CN6" s="35">
        <f t="shared" ref="CN6:CV6" si="10">IF(CN7="",NA(),CN7)</f>
        <v>40.229999999999997</v>
      </c>
      <c r="CO6" s="35">
        <f t="shared" si="10"/>
        <v>41.38</v>
      </c>
      <c r="CP6" s="35">
        <f t="shared" si="10"/>
        <v>40</v>
      </c>
      <c r="CQ6" s="35">
        <f t="shared" si="10"/>
        <v>40.22</v>
      </c>
      <c r="CR6" s="35">
        <f t="shared" si="10"/>
        <v>44.84</v>
      </c>
      <c r="CS6" s="35">
        <f t="shared" si="10"/>
        <v>41.51</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67.86</v>
      </c>
      <c r="DD6" s="35">
        <f t="shared" si="11"/>
        <v>68.72</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15202</v>
      </c>
      <c r="D7" s="37">
        <v>47</v>
      </c>
      <c r="E7" s="37">
        <v>18</v>
      </c>
      <c r="F7" s="37">
        <v>1</v>
      </c>
      <c r="G7" s="37">
        <v>0</v>
      </c>
      <c r="H7" s="37" t="s">
        <v>97</v>
      </c>
      <c r="I7" s="37" t="s">
        <v>98</v>
      </c>
      <c r="J7" s="37" t="s">
        <v>99</v>
      </c>
      <c r="K7" s="37" t="s">
        <v>100</v>
      </c>
      <c r="L7" s="37" t="s">
        <v>101</v>
      </c>
      <c r="M7" s="37" t="s">
        <v>102</v>
      </c>
      <c r="N7" s="38" t="s">
        <v>103</v>
      </c>
      <c r="O7" s="38" t="s">
        <v>104</v>
      </c>
      <c r="P7" s="38">
        <v>15.5</v>
      </c>
      <c r="Q7" s="38">
        <v>100</v>
      </c>
      <c r="R7" s="38">
        <v>3630</v>
      </c>
      <c r="S7" s="38">
        <v>2294</v>
      </c>
      <c r="T7" s="38">
        <v>574.1</v>
      </c>
      <c r="U7" s="38">
        <v>4</v>
      </c>
      <c r="V7" s="38">
        <v>348</v>
      </c>
      <c r="W7" s="38">
        <v>0.5</v>
      </c>
      <c r="X7" s="38">
        <v>696</v>
      </c>
      <c r="Y7" s="38">
        <v>39.729999999999997</v>
      </c>
      <c r="Z7" s="38">
        <v>44.45</v>
      </c>
      <c r="AA7" s="38">
        <v>45.99</v>
      </c>
      <c r="AB7" s="38">
        <v>50.58</v>
      </c>
      <c r="AC7" s="38">
        <v>57.61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492.59</v>
      </c>
      <c r="BL7" s="38">
        <v>503.8</v>
      </c>
      <c r="BM7" s="38">
        <v>888.8</v>
      </c>
      <c r="BN7" s="38">
        <v>855.65</v>
      </c>
      <c r="BO7" s="38">
        <v>862.99</v>
      </c>
      <c r="BP7" s="38">
        <v>862.82</v>
      </c>
      <c r="BQ7" s="38">
        <v>54.23</v>
      </c>
      <c r="BR7" s="38">
        <v>49.2</v>
      </c>
      <c r="BS7" s="38">
        <v>51.11</v>
      </c>
      <c r="BT7" s="38">
        <v>47.93</v>
      </c>
      <c r="BU7" s="38">
        <v>52.97</v>
      </c>
      <c r="BV7" s="38">
        <v>46.53</v>
      </c>
      <c r="BW7" s="38">
        <v>51.58</v>
      </c>
      <c r="BX7" s="38">
        <v>52.55</v>
      </c>
      <c r="BY7" s="38">
        <v>52.23</v>
      </c>
      <c r="BZ7" s="38">
        <v>50.06</v>
      </c>
      <c r="CA7" s="38">
        <v>49.71</v>
      </c>
      <c r="CB7" s="38">
        <v>336.73</v>
      </c>
      <c r="CC7" s="38">
        <v>376.63</v>
      </c>
      <c r="CD7" s="38">
        <v>362.87</v>
      </c>
      <c r="CE7" s="38">
        <v>387.11</v>
      </c>
      <c r="CF7" s="38">
        <v>350.79</v>
      </c>
      <c r="CG7" s="38">
        <v>373.71</v>
      </c>
      <c r="CH7" s="38">
        <v>333.58</v>
      </c>
      <c r="CI7" s="38">
        <v>292.45</v>
      </c>
      <c r="CJ7" s="38">
        <v>294.05</v>
      </c>
      <c r="CK7" s="38">
        <v>309.22000000000003</v>
      </c>
      <c r="CL7" s="38">
        <v>317.18</v>
      </c>
      <c r="CM7" s="38">
        <v>41.38</v>
      </c>
      <c r="CN7" s="38">
        <v>40.229999999999997</v>
      </c>
      <c r="CO7" s="38">
        <v>41.38</v>
      </c>
      <c r="CP7" s="38">
        <v>40</v>
      </c>
      <c r="CQ7" s="38">
        <v>40.22</v>
      </c>
      <c r="CR7" s="38">
        <v>44.84</v>
      </c>
      <c r="CS7" s="38">
        <v>41.51</v>
      </c>
      <c r="CT7" s="38">
        <v>51.71</v>
      </c>
      <c r="CU7" s="38">
        <v>50.56</v>
      </c>
      <c r="CV7" s="38">
        <v>47.35</v>
      </c>
      <c r="CW7" s="38">
        <v>47.67</v>
      </c>
      <c r="CX7" s="38">
        <v>100</v>
      </c>
      <c r="CY7" s="38">
        <v>100</v>
      </c>
      <c r="CZ7" s="38">
        <v>100</v>
      </c>
      <c r="DA7" s="38">
        <v>100</v>
      </c>
      <c r="DB7" s="38">
        <v>100</v>
      </c>
      <c r="DC7" s="38">
        <v>67.86</v>
      </c>
      <c r="DD7" s="38">
        <v>68.72</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cp:lastPrinted>2021-01-29T04:06:36Z</cp:lastPrinted>
  <dcterms:created xsi:type="dcterms:W3CDTF">2020-12-04T03:19:53Z</dcterms:created>
  <dcterms:modified xsi:type="dcterms:W3CDTF">2021-01-29T04:06:37Z</dcterms:modified>
  <cp:category/>
</cp:coreProperties>
</file>