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【管理Ｇ（簡水）】\＠水道バックアップ\19公営企業会計関係\（毎年度報告）経営比較分析表\R4(R3決算)\回答\"/>
    </mc:Choice>
  </mc:AlternateContent>
  <workbookProtection workbookAlgorithmName="SHA-512" workbookHashValue="qkFhCSdYG+/4nM9nhPkcIDl9apPJOEljJth962fhf2vNOPms+Lb0vjXHKJEkGONMt39OrYC/jweD05MafG9B6Q==" workbookSaltValue="pXMHmbUyk4KkKmtF2yncQA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<sst xmlns="http://schemas.openxmlformats.org/spreadsheetml/2006/main" count="233" uniqueCount="119">
  <si>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</si>
  <si>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</si>
  <si>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</si>
  <si>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</si>
  <si>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</si>
  <si>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</si>
  <si>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</si>
  <si>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</si>
  <si>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</si>
  <si>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</si>
  <si>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</si>
  <si>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</si>
  <si>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</si>
  <si>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</si>
  <si>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</si>
  <si>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</si>
  <si>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</si>
  <si>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</si>
  <si>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</si>
  <si>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</si>
  <si>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</si>
  <si>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</si>
  <si>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</si>
  <si>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</si>
  <si>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</si>
  <si>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</si>
  <si>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</si>
  <si>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</si>
  <si>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</si>
  <si>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</si>
  <si>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</si>
  <si>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</si>
  <si>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</si>
  <si>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</si>
  <si>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</si>
  <si>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</si>
  <si>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</si>
  <si>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</si>
  <si>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</si>
  <si>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</si>
  <si>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</si>
  <si>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</si>
  <si>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</si>
  <si>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</si>
  <si>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</si>
  <si>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</si>
  <si>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</si>
  <si>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</si>
  <si>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</si>
  <si>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</si>
  <si>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</si>
  <si>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</si>
  <si>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</si>
  <si>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</si>
  <si>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</si>
  <si>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</si>
  <si>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</si>
  <si>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</si>
  <si>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</si>
  <si>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</si>
  <si>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</si>
  <si>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</si>
  <si>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</si>
  <si>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</si>
  <si>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</si>
  <si>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</si>
  <si>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</si>
  <si>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</si>
  <si>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</si>
  <si>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</si>
  <si>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</si>
  <si>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</si>
  <si>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</si>
  <si>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</si>
  <si>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</si>
  <si>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</si>
  <si>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</si>
  <si>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</si>
  <si>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</si>
  <si>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</si>
  <si>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</si>
  <si>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</si>
  <si>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</si>
  <si>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</si>
  <si>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</si>
  <si>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</si>
  <si>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</si>
  <si>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</si>
  <si>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</si>
  <si>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</si>
  <si>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</si>
  <si>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</si>
  <si>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</si>
  <si>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</si>
  <si>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</si>
  <si>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</si>
  <si>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</si>
  <si>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幌延町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</si>
  <si>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</si>
  <si>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</si>
  <si>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</si>
  <si>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</si>
  <si>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</si>
  <si>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</si>
  <si>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</si>
  <si>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</si>
  <si>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</si>
  <si>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</si>
  <si>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</si>
  <si>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</si>
  <si>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</si>
  <si>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</si>
  <si>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</si>
  <si>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</si>
  <si>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</si>
  <si>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</si>
  <si>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施設整備については、企業債残高が少額であることや、高水準の料金回収率、安価な給水原価であることを踏まえると、施設や管路の更新を積極的に行ってこなかった経過がある。そのため、施設の老朽化が進んでおり、耐用年数を経過した施設においては計画的に整備する必要がある。
　また、道路工事に伴う支障水道管については、道路工事がなく更新できていない管路が多数存在する。
　施設整備を行った場合、給水コストの増大は避けることができないため、財源の確保にはさらなる検討が必要となる。
　</t>
    <rPh sb="171" eb="173">
      <t>タスウ</t>
    </rPh>
    <rPh sb="173" eb="175">
      <t>ソンザイ</t>
    </rPh>
    <phoneticPr fontId="4"/>
  </si>
  <si>
    <t xml:space="preserve">　本町の簡易水道事業は、類似団体と比較し経営面での数値は安定している。しかし、人口減少に伴う料金収入の減少が予想され、さらに老朽化が進む施設更新を行う必要があることから、これまで以上に経営の健全化・効率化を図っていく必要がある。
　料金収入の面では、一定期間で料金設定の見直しを図り、必要に応じて改定を行ってきている。現在の料金設定は平均的な金額であると思われるが、健全経営のために今後も料金改定の検討は必要である。検討にあたっては、住民への負担増加を考慮し、慎重に判断したうえで、周知や理解の徹底を図る必要がある。
　小人口の自治体では、独立採算制による経営を行うことは困難であるが、少しでも一般会計繰入金を縮減し、より健全な経営を行うことが重要である。
</t>
    <rPh sb="44" eb="45">
      <t>トモナ</t>
    </rPh>
    <rPh sb="46" eb="48">
      <t>リョウキン</t>
    </rPh>
    <rPh sb="48" eb="50">
      <t>シュウニュウ</t>
    </rPh>
    <rPh sb="51" eb="53">
      <t>ゲンショウ</t>
    </rPh>
    <rPh sb="54" eb="56">
      <t>ヨソウ</t>
    </rPh>
    <rPh sb="62" eb="65">
      <t>ロウキュウカ</t>
    </rPh>
    <rPh sb="66" eb="67">
      <t>スス</t>
    </rPh>
    <rPh sb="73" eb="74">
      <t>オコナ</t>
    </rPh>
    <rPh sb="75" eb="77">
      <t>ヒツヨウ</t>
    </rPh>
    <rPh sb="89" eb="91">
      <t>イジョウ</t>
    </rPh>
    <rPh sb="92" eb="94">
      <t>ケイエイ</t>
    </rPh>
    <rPh sb="95" eb="98">
      <t>ケンゼンカ</t>
    </rPh>
    <rPh sb="99" eb="102">
      <t>コウリツカ</t>
    </rPh>
    <rPh sb="103" eb="104">
      <t>ハカ</t>
    </rPh>
    <rPh sb="108" eb="110">
      <t>ヒツヨウ</t>
    </rPh>
    <rPh sb="191" eb="193">
      <t>コンゴ</t>
    </rPh>
    <rPh sb="208" eb="210">
      <t>ケントウ</t>
    </rPh>
    <rPh sb="233" eb="235">
      <t>ハンダン</t>
    </rPh>
    <phoneticPr fontId="4"/>
  </si>
  <si>
    <r>
      <t>　収益的収支比率については、100％に近い数値であり類似団体と比較して高い数値であるが、過疎化等による人口の減少に伴い、料金収入の減少が予想される。また、支出については、既に費用削減に努めており、これ以上の削減は難しい。
　企業債残高対給水収益比率は、類似団体と比較して低水準で推移しているが、今後の施設更新に伴い企業債残高の増加が見込まれる。
　料金回収率については、類似団体と比較して高い数値であるものの100％を下回っている状態であり、今後も経営の効率化に努める必要がある。
　施設利用率については、</t>
    </r>
    <r>
      <rPr>
        <sz val="11"/>
        <color rgb="FFFF0000"/>
        <rFont val="ＭＳ ゴシック"/>
        <family val="3"/>
        <charset val="128"/>
      </rPr>
      <t>事業計画の変更（事業統合による）により対前年から減少となった</t>
    </r>
    <r>
      <rPr>
        <sz val="11"/>
        <color theme="1"/>
        <rFont val="ＭＳ ゴシック"/>
        <family val="3"/>
        <charset val="128"/>
      </rPr>
      <t>。今後の水需要や人口動態によって、施設規模の見直しを含めた効率的な事業運営の検討が必要である。
　有収率は、類似団体と比較しても高い水準を維持していることから、引き続き適切な維持管理を行う必要がある。</t>
    </r>
    <rPh sb="1" eb="4">
      <t>シュウエキテキ</t>
    </rPh>
    <rPh sb="4" eb="6">
      <t>シュウシ</t>
    </rPh>
    <rPh sb="6" eb="8">
      <t>ヒリツ</t>
    </rPh>
    <rPh sb="68" eb="70">
      <t>ヨソウ</t>
    </rPh>
    <rPh sb="77" eb="79">
      <t>シシュツ</t>
    </rPh>
    <rPh sb="85" eb="86">
      <t>スデ</t>
    </rPh>
    <rPh sb="87" eb="89">
      <t>ヒヨウ</t>
    </rPh>
    <rPh sb="89" eb="91">
      <t>サクゲン</t>
    </rPh>
    <rPh sb="92" eb="93">
      <t>ツト</t>
    </rPh>
    <rPh sb="100" eb="102">
      <t>イジョウ</t>
    </rPh>
    <rPh sb="103" eb="105">
      <t>サクゲン</t>
    </rPh>
    <rPh sb="106" eb="107">
      <t>ムズカ</t>
    </rPh>
    <rPh sb="135" eb="138">
      <t>テイスイジュン</t>
    </rPh>
    <rPh sb="139" eb="141">
      <t>スイイ</t>
    </rPh>
    <rPh sb="147" eb="149">
      <t>コンゴ</t>
    </rPh>
    <rPh sb="157" eb="159">
      <t>キギョウ</t>
    </rPh>
    <rPh sb="159" eb="160">
      <t>サイ</t>
    </rPh>
    <rPh sb="160" eb="162">
      <t>ザンダカ</t>
    </rPh>
    <rPh sb="163" eb="165">
      <t>ゾウカ</t>
    </rPh>
    <rPh sb="166" eb="168">
      <t>ミコ</t>
    </rPh>
    <rPh sb="209" eb="211">
      <t>シタマワ</t>
    </rPh>
    <rPh sb="215" eb="217">
      <t>ジョウタイ</t>
    </rPh>
    <rPh sb="221" eb="223">
      <t>コンゴ</t>
    </rPh>
    <rPh sb="224" eb="226">
      <t>ケイエイ</t>
    </rPh>
    <rPh sb="227" eb="230">
      <t>コウリツカ</t>
    </rPh>
    <rPh sb="231" eb="232">
      <t>ツト</t>
    </rPh>
    <rPh sb="234" eb="236">
      <t>ヒツヨウ</t>
    </rPh>
    <rPh sb="253" eb="255">
      <t>ジギョウ</t>
    </rPh>
    <rPh sb="255" eb="257">
      <t>ケイカク</t>
    </rPh>
    <rPh sb="258" eb="260">
      <t>ヘンコウ</t>
    </rPh>
    <rPh sb="261" eb="263">
      <t>ジギョウ</t>
    </rPh>
    <rPh sb="263" eb="265">
      <t>トウゴウ</t>
    </rPh>
    <rPh sb="272" eb="273">
      <t>タイ</t>
    </rPh>
    <rPh sb="273" eb="275">
      <t>ゼンネン</t>
    </rPh>
    <rPh sb="277" eb="279">
      <t>ゲンショウ</t>
    </rPh>
    <rPh sb="321" eb="323">
      <t>ケントウ</t>
    </rPh>
    <rPh sb="324" eb="326">
      <t>ヒツヨウ</t>
    </rPh>
    <rPh sb="332" eb="335">
      <t>ユウシュウリツ</t>
    </rPh>
    <rPh sb="363" eb="364">
      <t>ヒ</t>
    </rPh>
    <rPh sb="365" eb="366">
      <t>ツヅ</t>
    </rPh>
    <rPh sb="367" eb="369">
      <t>テキセツ</t>
    </rPh>
    <rPh sb="370" eb="372">
      <t>イジ</t>
    </rPh>
    <rPh sb="372" eb="374">
      <t>カンリ</t>
    </rPh>
    <rPh sb="375" eb="376">
      <t>オコナ</t>
    </rPh>
    <rPh sb="377" eb="37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</si>
</sst>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0.17</c:v>
                </c:pt>
                <c:pt idx="2" formatCode="#,##0.00;&quot;△&quot;#,##0.00">
                  <c:v>0</c:v>
                </c:pt>
                <c:pt idx="3">
                  <c:v>0.1</c:v>
                </c:pt>
                <c:pt idx="4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17-442B-8044-1AE8F0EB8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0.56999999999999995</c:v>
                </c:pt>
                <c:pt idx="1">
                  <c:v>0.62</c:v>
                </c:pt>
                <c:pt idx="2">
                  <c:v>0.39</c:v>
                </c:pt>
                <c:pt idx="3">
                  <c:v>0.61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7-442B-8044-1AE8F0EB8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57.56</c:v>
                </c:pt>
                <c:pt idx="1">
                  <c:v>58.04</c:v>
                </c:pt>
                <c:pt idx="2">
                  <c:v>62.04</c:v>
                </c:pt>
                <c:pt idx="3">
                  <c:v>62.09</c:v>
                </c:pt>
                <c:pt idx="4">
                  <c:v>29.37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F-4F10-B734-8CF5085D2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47.95</c:v>
                </c:pt>
                <c:pt idx="1">
                  <c:v>48.26</c:v>
                </c:pt>
                <c:pt idx="2">
                  <c:v>48.01</c:v>
                </c:pt>
                <c:pt idx="3">
                  <c:v>49.08</c:v>
                </c:pt>
                <c:pt idx="4">
                  <c:v>51.46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F-4F10-B734-8CF5085D2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95.2</c:v>
                </c:pt>
                <c:pt idx="1">
                  <c:v>95.01</c:v>
                </c:pt>
                <c:pt idx="2">
                  <c:v>93.87</c:v>
                </c:pt>
                <c:pt idx="3">
                  <c:v>95.18</c:v>
                </c:pt>
                <c:pt idx="4">
                  <c:v>94.54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D6-4D45-BC1E-66A96823D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74.900000000000006</c:v>
                </c:pt>
                <c:pt idx="1">
                  <c:v>72.72</c:v>
                </c:pt>
                <c:pt idx="2">
                  <c:v>72.75</c:v>
                </c:pt>
                <c:pt idx="3">
                  <c:v>71.27</c:v>
                </c:pt>
                <c:pt idx="4">
                  <c:v>68.58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D6-4D45-BC1E-66A96823D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77.86</c:v>
                </c:pt>
                <c:pt idx="1">
                  <c:v>96.45</c:v>
                </c:pt>
                <c:pt idx="2">
                  <c:v>95.22</c:v>
                </c:pt>
                <c:pt idx="3">
                  <c:v>97.79</c:v>
                </c:pt>
                <c:pt idx="4">
                  <c:v>98.12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8-431C-B85C-89F5CF784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74.05</c:v>
                </c:pt>
                <c:pt idx="1">
                  <c:v>73.25</c:v>
                </c:pt>
                <c:pt idx="2">
                  <c:v>75.06</c:v>
                </c:pt>
                <c:pt idx="3">
                  <c:v>73.22</c:v>
                </c:pt>
                <c:pt idx="4">
                  <c:v>69.05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8-431C-B85C-89F5CF784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2F-4018-BA76-418DDDB06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2F-4018-BA76-418DDDB06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B-4ABA-A3FD-1A6EB1ECF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BB-4ABA-A3FD-1A6EB1ECF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2-4BDD-B943-CA40EBA8B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D2-4BDD-B943-CA40EBA8B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4-4C61-AF7F-5253120C2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74-4C61-AF7F-5253120C2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122.57</c:v>
                </c:pt>
                <c:pt idx="1">
                  <c:v>90.4</c:v>
                </c:pt>
                <c:pt idx="2">
                  <c:v>55.75</c:v>
                </c:pt>
                <c:pt idx="3">
                  <c:v>58.6</c:v>
                </c:pt>
                <c:pt idx="4">
                  <c:v>77.78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2-439E-8126-1F13F7E57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1302.33</c:v>
                </c:pt>
                <c:pt idx="1">
                  <c:v>1274.21</c:v>
                </c:pt>
                <c:pt idx="2">
                  <c:v>1183.92</c:v>
                </c:pt>
                <c:pt idx="3">
                  <c:v>1128.72</c:v>
                </c:pt>
                <c:pt idx="4">
                  <c:v>1125.25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52-439E-8126-1F13F7E57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77.02</c:v>
                </c:pt>
                <c:pt idx="1">
                  <c:v>95.17</c:v>
                </c:pt>
                <c:pt idx="2">
                  <c:v>93.09</c:v>
                </c:pt>
                <c:pt idx="3">
                  <c:v>96.38</c:v>
                </c:pt>
                <c:pt idx="4">
                  <c:v>96.96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8-4D15-BEAC-510EE8F4F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40.89</c:v>
                </c:pt>
                <c:pt idx="1">
                  <c:v>41.25</c:v>
                </c:pt>
                <c:pt idx="2">
                  <c:v>42.5</c:v>
                </c:pt>
                <c:pt idx="3">
                  <c:v>41.84</c:v>
                </c:pt>
                <c:pt idx="4">
                  <c:v>41.44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48-4D15-BEAC-510EE8F4F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316.37</c:v>
                </c:pt>
                <c:pt idx="1">
                  <c:v>255.98</c:v>
                </c:pt>
                <c:pt idx="2">
                  <c:v>261.37</c:v>
                </c:pt>
                <c:pt idx="3">
                  <c:v>258.01</c:v>
                </c:pt>
                <c:pt idx="4">
                  <c:v>258.08999999999997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4-4303-B084-33152F500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383.2</c:v>
                </c:pt>
                <c:pt idx="1">
                  <c:v>383.25</c:v>
                </c:pt>
                <c:pt idx="2">
                  <c:v>377.72</c:v>
                </c:pt>
                <c:pt idx="3">
                  <c:v>390.47</c:v>
                </c:pt>
                <c:pt idx="4">
                  <c:v>403.61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84-4303-B084-33152F500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【301.20】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X13" zoomScale="70" zoomScaleNormal="7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北海道　幌延町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2" t="s">
        <v>1</v>
      </c>
      <c r="C7" s="32"/>
      <c r="D7" s="32"/>
      <c r="E7" s="32"/>
      <c r="F7" s="32"/>
      <c r="G7" s="32"/>
      <c r="H7" s="32"/>
      <c r="I7" s="32" t="s">
        <v>2</v>
      </c>
      <c r="J7" s="32"/>
      <c r="K7" s="32"/>
      <c r="L7" s="32"/>
      <c r="M7" s="32"/>
      <c r="N7" s="32"/>
      <c r="O7" s="32"/>
      <c r="P7" s="32" t="s">
        <v>3</v>
      </c>
      <c r="Q7" s="32"/>
      <c r="R7" s="32"/>
      <c r="S7" s="32"/>
      <c r="T7" s="32"/>
      <c r="U7" s="32"/>
      <c r="V7" s="32"/>
      <c r="W7" s="32" t="s">
        <v>4</v>
      </c>
      <c r="X7" s="32"/>
      <c r="Y7" s="32"/>
      <c r="Z7" s="32"/>
      <c r="AA7" s="32"/>
      <c r="AB7" s="32"/>
      <c r="AC7" s="32"/>
      <c r="AD7" s="32" t="s">
        <v>5</v>
      </c>
      <c r="AE7" s="32"/>
      <c r="AF7" s="32"/>
      <c r="AG7" s="32"/>
      <c r="AH7" s="32"/>
      <c r="AI7" s="32"/>
      <c r="AJ7" s="32"/>
      <c r="AK7" s="2"/>
      <c r="AL7" s="32" t="s">
        <v>6</v>
      </c>
      <c r="AM7" s="32"/>
      <c r="AN7" s="32"/>
      <c r="AO7" s="32"/>
      <c r="AP7" s="32"/>
      <c r="AQ7" s="32"/>
      <c r="AR7" s="32"/>
      <c r="AS7" s="32"/>
      <c r="AT7" s="32" t="s">
        <v>7</v>
      </c>
      <c r="AU7" s="32"/>
      <c r="AV7" s="32"/>
      <c r="AW7" s="32"/>
      <c r="AX7" s="32"/>
      <c r="AY7" s="32"/>
      <c r="AZ7" s="32"/>
      <c r="BA7" s="32"/>
      <c r="BB7" s="32" t="s">
        <v>8</v>
      </c>
      <c r="BC7" s="32"/>
      <c r="BD7" s="32"/>
      <c r="BE7" s="32"/>
      <c r="BF7" s="32"/>
      <c r="BG7" s="32"/>
      <c r="BH7" s="32"/>
      <c r="BI7" s="32"/>
      <c r="BJ7" s="3"/>
      <c r="BK7" s="3"/>
      <c r="BL7" s="33" t="s">
        <v>9</v>
      </c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5"/>
    </row>
    <row r="8" spans="1:78" ht="18.75" customHeight="1" x14ac:dyDescent="0.15">
      <c r="A8" s="2"/>
      <c r="B8" s="36" t="str">
        <f>データ!$I$6</f>
        <v>法非適用</v>
      </c>
      <c r="C8" s="36"/>
      <c r="D8" s="36"/>
      <c r="E8" s="36"/>
      <c r="F8" s="36"/>
      <c r="G8" s="36"/>
      <c r="H8" s="36"/>
      <c r="I8" s="36" t="str">
        <f>データ!$J$6</f>
        <v>水道事業</v>
      </c>
      <c r="J8" s="36"/>
      <c r="K8" s="36"/>
      <c r="L8" s="36"/>
      <c r="M8" s="36"/>
      <c r="N8" s="36"/>
      <c r="O8" s="36"/>
      <c r="P8" s="36" t="str">
        <f>データ!$K$6</f>
        <v>簡易水道事業</v>
      </c>
      <c r="Q8" s="36"/>
      <c r="R8" s="36"/>
      <c r="S8" s="36"/>
      <c r="T8" s="36"/>
      <c r="U8" s="36"/>
      <c r="V8" s="36"/>
      <c r="W8" s="36" t="str">
        <f>データ!$L$6</f>
        <v>D4</v>
      </c>
      <c r="X8" s="36"/>
      <c r="Y8" s="36"/>
      <c r="Z8" s="36"/>
      <c r="AA8" s="36"/>
      <c r="AB8" s="36"/>
      <c r="AC8" s="36"/>
      <c r="AD8" s="36" t="str">
        <f>データ!$M$6</f>
        <v>非設置</v>
      </c>
      <c r="AE8" s="36"/>
      <c r="AF8" s="36"/>
      <c r="AG8" s="36"/>
      <c r="AH8" s="36"/>
      <c r="AI8" s="36"/>
      <c r="AJ8" s="36"/>
      <c r="AK8" s="2"/>
      <c r="AL8" s="37">
        <f>データ!$R$6</f>
        <v>2240</v>
      </c>
      <c r="AM8" s="37"/>
      <c r="AN8" s="37"/>
      <c r="AO8" s="37"/>
      <c r="AP8" s="37"/>
      <c r="AQ8" s="37"/>
      <c r="AR8" s="37"/>
      <c r="AS8" s="37"/>
      <c r="AT8" s="38">
        <f>データ!$S$6</f>
        <v>574.1</v>
      </c>
      <c r="AU8" s="38"/>
      <c r="AV8" s="38"/>
      <c r="AW8" s="38"/>
      <c r="AX8" s="38"/>
      <c r="AY8" s="38"/>
      <c r="AZ8" s="38"/>
      <c r="BA8" s="38"/>
      <c r="BB8" s="38">
        <f>データ!$T$6</f>
        <v>3.9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2" t="s">
        <v>12</v>
      </c>
      <c r="C9" s="32"/>
      <c r="D9" s="32"/>
      <c r="E9" s="32"/>
      <c r="F9" s="32"/>
      <c r="G9" s="32"/>
      <c r="H9" s="32"/>
      <c r="I9" s="32" t="s">
        <v>13</v>
      </c>
      <c r="J9" s="32"/>
      <c r="K9" s="32"/>
      <c r="L9" s="32"/>
      <c r="M9" s="32"/>
      <c r="N9" s="32"/>
      <c r="O9" s="32"/>
      <c r="P9" s="32" t="s">
        <v>14</v>
      </c>
      <c r="Q9" s="32"/>
      <c r="R9" s="32"/>
      <c r="S9" s="32"/>
      <c r="T9" s="32"/>
      <c r="U9" s="32"/>
      <c r="V9" s="32"/>
      <c r="W9" s="32" t="s">
        <v>15</v>
      </c>
      <c r="X9" s="32"/>
      <c r="Y9" s="32"/>
      <c r="Z9" s="32"/>
      <c r="AA9" s="32"/>
      <c r="AB9" s="32"/>
      <c r="AC9" s="32"/>
      <c r="AD9" s="2"/>
      <c r="AE9" s="2"/>
      <c r="AF9" s="2"/>
      <c r="AG9" s="2"/>
      <c r="AH9" s="3"/>
      <c r="AI9" s="2"/>
      <c r="AJ9" s="2"/>
      <c r="AK9" s="2"/>
      <c r="AL9" s="32" t="s">
        <v>16</v>
      </c>
      <c r="AM9" s="32"/>
      <c r="AN9" s="32"/>
      <c r="AO9" s="32"/>
      <c r="AP9" s="32"/>
      <c r="AQ9" s="32"/>
      <c r="AR9" s="32"/>
      <c r="AS9" s="32"/>
      <c r="AT9" s="32" t="s">
        <v>17</v>
      </c>
      <c r="AU9" s="32"/>
      <c r="AV9" s="32"/>
      <c r="AW9" s="32"/>
      <c r="AX9" s="32"/>
      <c r="AY9" s="32"/>
      <c r="AZ9" s="32"/>
      <c r="BA9" s="32"/>
      <c r="BB9" s="32" t="s">
        <v>18</v>
      </c>
      <c r="BC9" s="32"/>
      <c r="BD9" s="32"/>
      <c r="BE9" s="32"/>
      <c r="BF9" s="32"/>
      <c r="BG9" s="32"/>
      <c r="BH9" s="32"/>
      <c r="BI9" s="32"/>
      <c r="BJ9" s="3"/>
      <c r="BK9" s="3"/>
      <c r="BL9" s="43" t="s">
        <v>19</v>
      </c>
      <c r="BM9" s="44"/>
      <c r="BN9" s="45" t="s">
        <v>20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6"/>
    </row>
    <row r="10" spans="1:78" ht="18.75" customHeight="1" x14ac:dyDescent="0.15">
      <c r="A10" s="2"/>
      <c r="B10" s="38" t="str">
        <f>データ!$N$6</f>
        <v>-</v>
      </c>
      <c r="C10" s="38"/>
      <c r="D10" s="38"/>
      <c r="E10" s="38"/>
      <c r="F10" s="38"/>
      <c r="G10" s="38"/>
      <c r="H10" s="38"/>
      <c r="I10" s="38" t="str">
        <f>データ!$O$6</f>
        <v>該当数値なし</v>
      </c>
      <c r="J10" s="38"/>
      <c r="K10" s="38"/>
      <c r="L10" s="38"/>
      <c r="M10" s="38"/>
      <c r="N10" s="38"/>
      <c r="O10" s="38"/>
      <c r="P10" s="38">
        <f>データ!$P$6</f>
        <v>80.98</v>
      </c>
      <c r="Q10" s="38"/>
      <c r="R10" s="38"/>
      <c r="S10" s="38"/>
      <c r="T10" s="38"/>
      <c r="U10" s="38"/>
      <c r="V10" s="38"/>
      <c r="W10" s="37">
        <f>データ!$Q$6</f>
        <v>3800</v>
      </c>
      <c r="X10" s="37"/>
      <c r="Y10" s="37"/>
      <c r="Z10" s="37"/>
      <c r="AA10" s="37"/>
      <c r="AB10" s="37"/>
      <c r="AC10" s="37"/>
      <c r="AD10" s="2"/>
      <c r="AE10" s="2"/>
      <c r="AF10" s="2"/>
      <c r="AG10" s="2"/>
      <c r="AH10" s="2"/>
      <c r="AI10" s="2"/>
      <c r="AJ10" s="2"/>
      <c r="AK10" s="2"/>
      <c r="AL10" s="37">
        <f>データ!$U$6</f>
        <v>1788</v>
      </c>
      <c r="AM10" s="37"/>
      <c r="AN10" s="37"/>
      <c r="AO10" s="37"/>
      <c r="AP10" s="37"/>
      <c r="AQ10" s="37"/>
      <c r="AR10" s="37"/>
      <c r="AS10" s="37"/>
      <c r="AT10" s="38">
        <f>データ!$V$6</f>
        <v>3.62</v>
      </c>
      <c r="AU10" s="38"/>
      <c r="AV10" s="38"/>
      <c r="AW10" s="38"/>
      <c r="AX10" s="38"/>
      <c r="AY10" s="38"/>
      <c r="AZ10" s="38"/>
      <c r="BA10" s="38"/>
      <c r="BB10" s="38">
        <f>データ!$W$6</f>
        <v>493.92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21</v>
      </c>
      <c r="BM10" s="54"/>
      <c r="BN10" s="55" t="s">
        <v>22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65" t="s">
        <v>25</v>
      </c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7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47" t="s">
        <v>118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5" t="s">
        <v>26</v>
      </c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68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7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7" t="s">
        <v>116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5" t="s">
        <v>28</v>
      </c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68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7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7" t="s">
        <v>117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【73.42】</v>
      </c>
      <c r="F85" s="13" t="s">
        <v>41</v>
      </c>
      <c r="G85" s="13" t="s">
        <v>42</v>
      </c>
      <c r="H85" s="13" t="str">
        <f>データ!BO6</f>
        <v>【940.88】</v>
      </c>
      <c r="I85" s="13" t="str">
        <f>データ!BZ6</f>
        <v>【54.59】</v>
      </c>
      <c r="J85" s="13" t="str">
        <f>データ!CK6</f>
        <v>【301.20】</v>
      </c>
      <c r="K85" s="13" t="str">
        <f>データ!CV6</f>
        <v>【56.42】</v>
      </c>
      <c r="L85" s="13" t="str">
        <f>データ!DG6</f>
        <v>【71.01】</v>
      </c>
      <c r="M85" s="13" t="s">
        <v>43</v>
      </c>
      <c r="N85" s="13" t="s">
        <v>42</v>
      </c>
      <c r="O85" s="13" t="str">
        <f>データ!EN6</f>
        <v>【0.58】</v>
      </c>
    </row>
  </sheetData>
  <sheetProtection algorithmName="SHA-512" hashValue="eWv7iqtTqBfB+yBYCRv7qU+g2FshytfivxTvXm4FN9JCzxrIPDoEAEMDel88zY/erNG5zuFDh9VTbYN9vMy5Cg==" saltValue="r8ikBTt2EvD0ObJl6ZhayQ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44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45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46</v>
      </c>
      <c r="B3" s="16" t="s">
        <v>47</v>
      </c>
      <c r="C3" s="16" t="s">
        <v>48</v>
      </c>
      <c r="D3" s="16" t="s">
        <v>49</v>
      </c>
      <c r="E3" s="16" t="s">
        <v>50</v>
      </c>
      <c r="F3" s="16" t="s">
        <v>51</v>
      </c>
      <c r="G3" s="16" t="s">
        <v>52</v>
      </c>
      <c r="H3" s="72" t="s">
        <v>53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54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55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56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57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58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59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60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61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62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63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64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65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66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67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68</v>
      </c>
      <c r="B5" s="18"/>
      <c r="C5" s="18"/>
      <c r="D5" s="18"/>
      <c r="E5" s="18"/>
      <c r="F5" s="18"/>
      <c r="G5" s="18"/>
      <c r="H5" s="19" t="s">
        <v>69</v>
      </c>
      <c r="I5" s="19" t="s">
        <v>70</v>
      </c>
      <c r="J5" s="19" t="s">
        <v>71</v>
      </c>
      <c r="K5" s="19" t="s">
        <v>72</v>
      </c>
      <c r="L5" s="19" t="s">
        <v>73</v>
      </c>
      <c r="M5" s="19" t="s">
        <v>74</v>
      </c>
      <c r="N5" s="19" t="s">
        <v>75</v>
      </c>
      <c r="O5" s="19" t="s">
        <v>76</v>
      </c>
      <c r="P5" s="19" t="s">
        <v>77</v>
      </c>
      <c r="Q5" s="19" t="s">
        <v>78</v>
      </c>
      <c r="R5" s="19" t="s">
        <v>79</v>
      </c>
      <c r="S5" s="19" t="s">
        <v>80</v>
      </c>
      <c r="T5" s="19" t="s">
        <v>81</v>
      </c>
      <c r="U5" s="19" t="s">
        <v>82</v>
      </c>
      <c r="V5" s="19" t="s">
        <v>83</v>
      </c>
      <c r="W5" s="19" t="s">
        <v>84</v>
      </c>
      <c r="X5" s="19" t="s">
        <v>85</v>
      </c>
      <c r="Y5" s="19" t="s">
        <v>86</v>
      </c>
      <c r="Z5" s="19" t="s">
        <v>87</v>
      </c>
      <c r="AA5" s="19" t="s">
        <v>88</v>
      </c>
      <c r="AB5" s="19" t="s">
        <v>89</v>
      </c>
      <c r="AC5" s="19" t="s">
        <v>90</v>
      </c>
      <c r="AD5" s="19" t="s">
        <v>91</v>
      </c>
      <c r="AE5" s="19" t="s">
        <v>92</v>
      </c>
      <c r="AF5" s="19" t="s">
        <v>93</v>
      </c>
      <c r="AG5" s="19" t="s">
        <v>94</v>
      </c>
      <c r="AH5" s="19" t="s">
        <v>29</v>
      </c>
      <c r="AI5" s="19" t="s">
        <v>85</v>
      </c>
      <c r="AJ5" s="19" t="s">
        <v>86</v>
      </c>
      <c r="AK5" s="19" t="s">
        <v>87</v>
      </c>
      <c r="AL5" s="19" t="s">
        <v>88</v>
      </c>
      <c r="AM5" s="19" t="s">
        <v>89</v>
      </c>
      <c r="AN5" s="19" t="s">
        <v>90</v>
      </c>
      <c r="AO5" s="19" t="s">
        <v>91</v>
      </c>
      <c r="AP5" s="19" t="s">
        <v>92</v>
      </c>
      <c r="AQ5" s="19" t="s">
        <v>93</v>
      </c>
      <c r="AR5" s="19" t="s">
        <v>94</v>
      </c>
      <c r="AS5" s="19" t="s">
        <v>95</v>
      </c>
      <c r="AT5" s="19" t="s">
        <v>85</v>
      </c>
      <c r="AU5" s="19" t="s">
        <v>86</v>
      </c>
      <c r="AV5" s="19" t="s">
        <v>87</v>
      </c>
      <c r="AW5" s="19" t="s">
        <v>88</v>
      </c>
      <c r="AX5" s="19" t="s">
        <v>89</v>
      </c>
      <c r="AY5" s="19" t="s">
        <v>90</v>
      </c>
      <c r="AZ5" s="19" t="s">
        <v>91</v>
      </c>
      <c r="BA5" s="19" t="s">
        <v>92</v>
      </c>
      <c r="BB5" s="19" t="s">
        <v>93</v>
      </c>
      <c r="BC5" s="19" t="s">
        <v>94</v>
      </c>
      <c r="BD5" s="19" t="s">
        <v>95</v>
      </c>
      <c r="BE5" s="19" t="s">
        <v>85</v>
      </c>
      <c r="BF5" s="19" t="s">
        <v>86</v>
      </c>
      <c r="BG5" s="19" t="s">
        <v>87</v>
      </c>
      <c r="BH5" s="19" t="s">
        <v>88</v>
      </c>
      <c r="BI5" s="19" t="s">
        <v>89</v>
      </c>
      <c r="BJ5" s="19" t="s">
        <v>90</v>
      </c>
      <c r="BK5" s="19" t="s">
        <v>91</v>
      </c>
      <c r="BL5" s="19" t="s">
        <v>92</v>
      </c>
      <c r="BM5" s="19" t="s">
        <v>93</v>
      </c>
      <c r="BN5" s="19" t="s">
        <v>94</v>
      </c>
      <c r="BO5" s="19" t="s">
        <v>95</v>
      </c>
      <c r="BP5" s="19" t="s">
        <v>85</v>
      </c>
      <c r="BQ5" s="19" t="s">
        <v>86</v>
      </c>
      <c r="BR5" s="19" t="s">
        <v>87</v>
      </c>
      <c r="BS5" s="19" t="s">
        <v>88</v>
      </c>
      <c r="BT5" s="19" t="s">
        <v>89</v>
      </c>
      <c r="BU5" s="19" t="s">
        <v>90</v>
      </c>
      <c r="BV5" s="19" t="s">
        <v>91</v>
      </c>
      <c r="BW5" s="19" t="s">
        <v>92</v>
      </c>
      <c r="BX5" s="19" t="s">
        <v>93</v>
      </c>
      <c r="BY5" s="19" t="s">
        <v>94</v>
      </c>
      <c r="BZ5" s="19" t="s">
        <v>95</v>
      </c>
      <c r="CA5" s="19" t="s">
        <v>85</v>
      </c>
      <c r="CB5" s="19" t="s">
        <v>86</v>
      </c>
      <c r="CC5" s="19" t="s">
        <v>87</v>
      </c>
      <c r="CD5" s="19" t="s">
        <v>88</v>
      </c>
      <c r="CE5" s="19" t="s">
        <v>89</v>
      </c>
      <c r="CF5" s="19" t="s">
        <v>90</v>
      </c>
      <c r="CG5" s="19" t="s">
        <v>91</v>
      </c>
      <c r="CH5" s="19" t="s">
        <v>92</v>
      </c>
      <c r="CI5" s="19" t="s">
        <v>93</v>
      </c>
      <c r="CJ5" s="19" t="s">
        <v>94</v>
      </c>
      <c r="CK5" s="19" t="s">
        <v>95</v>
      </c>
      <c r="CL5" s="19" t="s">
        <v>85</v>
      </c>
      <c r="CM5" s="19" t="s">
        <v>86</v>
      </c>
      <c r="CN5" s="19" t="s">
        <v>87</v>
      </c>
      <c r="CO5" s="19" t="s">
        <v>88</v>
      </c>
      <c r="CP5" s="19" t="s">
        <v>89</v>
      </c>
      <c r="CQ5" s="19" t="s">
        <v>90</v>
      </c>
      <c r="CR5" s="19" t="s">
        <v>91</v>
      </c>
      <c r="CS5" s="19" t="s">
        <v>92</v>
      </c>
      <c r="CT5" s="19" t="s">
        <v>93</v>
      </c>
      <c r="CU5" s="19" t="s">
        <v>94</v>
      </c>
      <c r="CV5" s="19" t="s">
        <v>95</v>
      </c>
      <c r="CW5" s="19" t="s">
        <v>85</v>
      </c>
      <c r="CX5" s="19" t="s">
        <v>86</v>
      </c>
      <c r="CY5" s="19" t="s">
        <v>87</v>
      </c>
      <c r="CZ5" s="19" t="s">
        <v>88</v>
      </c>
      <c r="DA5" s="19" t="s">
        <v>89</v>
      </c>
      <c r="DB5" s="19" t="s">
        <v>90</v>
      </c>
      <c r="DC5" s="19" t="s">
        <v>91</v>
      </c>
      <c r="DD5" s="19" t="s">
        <v>92</v>
      </c>
      <c r="DE5" s="19" t="s">
        <v>93</v>
      </c>
      <c r="DF5" s="19" t="s">
        <v>94</v>
      </c>
      <c r="DG5" s="19" t="s">
        <v>95</v>
      </c>
      <c r="DH5" s="19" t="s">
        <v>85</v>
      </c>
      <c r="DI5" s="19" t="s">
        <v>86</v>
      </c>
      <c r="DJ5" s="19" t="s">
        <v>87</v>
      </c>
      <c r="DK5" s="19" t="s">
        <v>88</v>
      </c>
      <c r="DL5" s="19" t="s">
        <v>89</v>
      </c>
      <c r="DM5" s="19" t="s">
        <v>90</v>
      </c>
      <c r="DN5" s="19" t="s">
        <v>91</v>
      </c>
      <c r="DO5" s="19" t="s">
        <v>92</v>
      </c>
      <c r="DP5" s="19" t="s">
        <v>93</v>
      </c>
      <c r="DQ5" s="19" t="s">
        <v>94</v>
      </c>
      <c r="DR5" s="19" t="s">
        <v>95</v>
      </c>
      <c r="DS5" s="19" t="s">
        <v>85</v>
      </c>
      <c r="DT5" s="19" t="s">
        <v>86</v>
      </c>
      <c r="DU5" s="19" t="s">
        <v>87</v>
      </c>
      <c r="DV5" s="19" t="s">
        <v>88</v>
      </c>
      <c r="DW5" s="19" t="s">
        <v>89</v>
      </c>
      <c r="DX5" s="19" t="s">
        <v>90</v>
      </c>
      <c r="DY5" s="19" t="s">
        <v>91</v>
      </c>
      <c r="DZ5" s="19" t="s">
        <v>92</v>
      </c>
      <c r="EA5" s="19" t="s">
        <v>93</v>
      </c>
      <c r="EB5" s="19" t="s">
        <v>94</v>
      </c>
      <c r="EC5" s="19" t="s">
        <v>95</v>
      </c>
      <c r="ED5" s="19" t="s">
        <v>85</v>
      </c>
      <c r="EE5" s="19" t="s">
        <v>86</v>
      </c>
      <c r="EF5" s="19" t="s">
        <v>87</v>
      </c>
      <c r="EG5" s="19" t="s">
        <v>88</v>
      </c>
      <c r="EH5" s="19" t="s">
        <v>89</v>
      </c>
      <c r="EI5" s="19" t="s">
        <v>90</v>
      </c>
      <c r="EJ5" s="19" t="s">
        <v>91</v>
      </c>
      <c r="EK5" s="19" t="s">
        <v>92</v>
      </c>
      <c r="EL5" s="19" t="s">
        <v>93</v>
      </c>
      <c r="EM5" s="19" t="s">
        <v>94</v>
      </c>
      <c r="EN5" s="19" t="s">
        <v>95</v>
      </c>
    </row>
    <row r="6" spans="1:144" s="23" customFormat="1" x14ac:dyDescent="0.15">
      <c r="A6" s="15" t="s">
        <v>96</v>
      </c>
      <c r="B6" s="20">
        <f>B7</f>
        <v>2021</v>
      </c>
      <c r="C6" s="20">
        <f t="shared" ref="C6:W6" si="3">C7</f>
        <v>15202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北海道　幌延町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80.98</v>
      </c>
      <c r="Q6" s="21">
        <f t="shared" si="3"/>
        <v>3800</v>
      </c>
      <c r="R6" s="21">
        <f t="shared" si="3"/>
        <v>2240</v>
      </c>
      <c r="S6" s="21">
        <f t="shared" si="3"/>
        <v>574.1</v>
      </c>
      <c r="T6" s="21">
        <f t="shared" si="3"/>
        <v>3.9</v>
      </c>
      <c r="U6" s="21">
        <f t="shared" si="3"/>
        <v>1788</v>
      </c>
      <c r="V6" s="21">
        <f t="shared" si="3"/>
        <v>3.62</v>
      </c>
      <c r="W6" s="21">
        <f t="shared" si="3"/>
        <v>493.92</v>
      </c>
      <c r="X6" s="22">
        <f>IF(X7="",NA(),X7)</f>
        <v>77.86</v>
      </c>
      <c r="Y6" s="22">
        <f t="shared" ref="Y6:AG6" si="4">IF(Y7="",NA(),Y7)</f>
        <v>96.45</v>
      </c>
      <c r="Z6" s="22">
        <f t="shared" si="4"/>
        <v>95.22</v>
      </c>
      <c r="AA6" s="22">
        <f t="shared" si="4"/>
        <v>97.79</v>
      </c>
      <c r="AB6" s="22">
        <f t="shared" si="4"/>
        <v>98.12</v>
      </c>
      <c r="AC6" s="22">
        <f t="shared" si="4"/>
        <v>74.05</v>
      </c>
      <c r="AD6" s="22">
        <f t="shared" si="4"/>
        <v>73.25</v>
      </c>
      <c r="AE6" s="22">
        <f t="shared" si="4"/>
        <v>75.06</v>
      </c>
      <c r="AF6" s="22">
        <f t="shared" si="4"/>
        <v>73.22</v>
      </c>
      <c r="AG6" s="22">
        <f t="shared" si="4"/>
        <v>69.05</v>
      </c>
      <c r="AH6" s="21" t="str">
        <f>IF(AH7="","",IF(AH7="-","【-】","【"&amp;SUBSTITUTE(TEXT(AH7,"#,##0.00"),"-","△")&amp;"】"))</f>
        <v>【73.42】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122.57</v>
      </c>
      <c r="BF6" s="22">
        <f t="shared" ref="BF6:BN6" si="7">IF(BF7="",NA(),BF7)</f>
        <v>90.4</v>
      </c>
      <c r="BG6" s="22">
        <f t="shared" si="7"/>
        <v>55.75</v>
      </c>
      <c r="BH6" s="22">
        <f t="shared" si="7"/>
        <v>58.6</v>
      </c>
      <c r="BI6" s="22">
        <f t="shared" si="7"/>
        <v>77.78</v>
      </c>
      <c r="BJ6" s="22">
        <f t="shared" si="7"/>
        <v>1302.33</v>
      </c>
      <c r="BK6" s="22">
        <f t="shared" si="7"/>
        <v>1274.21</v>
      </c>
      <c r="BL6" s="22">
        <f t="shared" si="7"/>
        <v>1183.92</v>
      </c>
      <c r="BM6" s="22">
        <f t="shared" si="7"/>
        <v>1128.72</v>
      </c>
      <c r="BN6" s="22">
        <f t="shared" si="7"/>
        <v>1125.25</v>
      </c>
      <c r="BO6" s="21" t="str">
        <f>IF(BO7="","",IF(BO7="-","【-】","【"&amp;SUBSTITUTE(TEXT(BO7,"#,##0.00"),"-","△")&amp;"】"))</f>
        <v>【940.88】</v>
      </c>
      <c r="BP6" s="22">
        <f>IF(BP7="",NA(),BP7)</f>
        <v>77.02</v>
      </c>
      <c r="BQ6" s="22">
        <f t="shared" ref="BQ6:BY6" si="8">IF(BQ7="",NA(),BQ7)</f>
        <v>95.17</v>
      </c>
      <c r="BR6" s="22">
        <f t="shared" si="8"/>
        <v>93.09</v>
      </c>
      <c r="BS6" s="22">
        <f t="shared" si="8"/>
        <v>96.38</v>
      </c>
      <c r="BT6" s="22">
        <f t="shared" si="8"/>
        <v>96.96</v>
      </c>
      <c r="BU6" s="22">
        <f t="shared" si="8"/>
        <v>40.89</v>
      </c>
      <c r="BV6" s="22">
        <f t="shared" si="8"/>
        <v>41.25</v>
      </c>
      <c r="BW6" s="22">
        <f t="shared" si="8"/>
        <v>42.5</v>
      </c>
      <c r="BX6" s="22">
        <f t="shared" si="8"/>
        <v>41.84</v>
      </c>
      <c r="BY6" s="22">
        <f t="shared" si="8"/>
        <v>41.44</v>
      </c>
      <c r="BZ6" s="21" t="str">
        <f>IF(BZ7="","",IF(BZ7="-","【-】","【"&amp;SUBSTITUTE(TEXT(BZ7,"#,##0.00"),"-","△")&amp;"】"))</f>
        <v>【54.59】</v>
      </c>
      <c r="CA6" s="22">
        <f>IF(CA7="",NA(),CA7)</f>
        <v>316.37</v>
      </c>
      <c r="CB6" s="22">
        <f t="shared" ref="CB6:CJ6" si="9">IF(CB7="",NA(),CB7)</f>
        <v>255.98</v>
      </c>
      <c r="CC6" s="22">
        <f t="shared" si="9"/>
        <v>261.37</v>
      </c>
      <c r="CD6" s="22">
        <f t="shared" si="9"/>
        <v>258.01</v>
      </c>
      <c r="CE6" s="22">
        <f t="shared" si="9"/>
        <v>258.08999999999997</v>
      </c>
      <c r="CF6" s="22">
        <f t="shared" si="9"/>
        <v>383.2</v>
      </c>
      <c r="CG6" s="22">
        <f t="shared" si="9"/>
        <v>383.25</v>
      </c>
      <c r="CH6" s="22">
        <f t="shared" si="9"/>
        <v>377.72</v>
      </c>
      <c r="CI6" s="22">
        <f t="shared" si="9"/>
        <v>390.47</v>
      </c>
      <c r="CJ6" s="22">
        <f t="shared" si="9"/>
        <v>403.61</v>
      </c>
      <c r="CK6" s="21" t="str">
        <f>IF(CK7="","",IF(CK7="-","【-】","【"&amp;SUBSTITUTE(TEXT(CK7,"#,##0.00"),"-","△")&amp;"】"))</f>
        <v>【301.20】</v>
      </c>
      <c r="CL6" s="22">
        <f>IF(CL7="",NA(),CL7)</f>
        <v>57.56</v>
      </c>
      <c r="CM6" s="22">
        <f t="shared" ref="CM6:CU6" si="10">IF(CM7="",NA(),CM7)</f>
        <v>58.04</v>
      </c>
      <c r="CN6" s="22">
        <f t="shared" si="10"/>
        <v>62.04</v>
      </c>
      <c r="CO6" s="22">
        <f t="shared" si="10"/>
        <v>62.09</v>
      </c>
      <c r="CP6" s="22">
        <f t="shared" si="10"/>
        <v>29.37</v>
      </c>
      <c r="CQ6" s="22">
        <f t="shared" si="10"/>
        <v>47.95</v>
      </c>
      <c r="CR6" s="22">
        <f t="shared" si="10"/>
        <v>48.26</v>
      </c>
      <c r="CS6" s="22">
        <f t="shared" si="10"/>
        <v>48.01</v>
      </c>
      <c r="CT6" s="22">
        <f t="shared" si="10"/>
        <v>49.08</v>
      </c>
      <c r="CU6" s="22">
        <f t="shared" si="10"/>
        <v>51.46</v>
      </c>
      <c r="CV6" s="21" t="str">
        <f>IF(CV7="","",IF(CV7="-","【-】","【"&amp;SUBSTITUTE(TEXT(CV7,"#,##0.00"),"-","△")&amp;"】"))</f>
        <v>【56.42】</v>
      </c>
      <c r="CW6" s="22">
        <f>IF(CW7="",NA(),CW7)</f>
        <v>95.2</v>
      </c>
      <c r="CX6" s="22">
        <f t="shared" ref="CX6:DF6" si="11">IF(CX7="",NA(),CX7)</f>
        <v>95.01</v>
      </c>
      <c r="CY6" s="22">
        <f t="shared" si="11"/>
        <v>93.87</v>
      </c>
      <c r="CZ6" s="22">
        <f t="shared" si="11"/>
        <v>95.18</v>
      </c>
      <c r="DA6" s="22">
        <f t="shared" si="11"/>
        <v>94.54</v>
      </c>
      <c r="DB6" s="22">
        <f t="shared" si="11"/>
        <v>74.900000000000006</v>
      </c>
      <c r="DC6" s="22">
        <f t="shared" si="11"/>
        <v>72.72</v>
      </c>
      <c r="DD6" s="22">
        <f t="shared" si="11"/>
        <v>72.75</v>
      </c>
      <c r="DE6" s="22">
        <f t="shared" si="11"/>
        <v>71.27</v>
      </c>
      <c r="DF6" s="22">
        <f t="shared" si="11"/>
        <v>68.58</v>
      </c>
      <c r="DG6" s="21" t="str">
        <f>IF(DG7="","",IF(DG7="-","【-】","【"&amp;SUBSTITUTE(TEXT(DG7,"#,##0.00"),"-","△")&amp;"】"))</f>
        <v>【71.01】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2">
        <f t="shared" ref="EE6:EM6" si="14">IF(EE7="",NA(),EE7)</f>
        <v>0.17</v>
      </c>
      <c r="EF6" s="21">
        <f t="shared" si="14"/>
        <v>0</v>
      </c>
      <c r="EG6" s="22">
        <f t="shared" si="14"/>
        <v>0.1</v>
      </c>
      <c r="EH6" s="22">
        <f t="shared" si="14"/>
        <v>0.37</v>
      </c>
      <c r="EI6" s="22">
        <f t="shared" si="14"/>
        <v>0.56999999999999995</v>
      </c>
      <c r="EJ6" s="22">
        <f t="shared" si="14"/>
        <v>0.62</v>
      </c>
      <c r="EK6" s="22">
        <f t="shared" si="14"/>
        <v>0.39</v>
      </c>
      <c r="EL6" s="22">
        <f t="shared" si="14"/>
        <v>0.61</v>
      </c>
      <c r="EM6" s="22">
        <f t="shared" si="14"/>
        <v>0.4</v>
      </c>
      <c r="EN6" s="21" t="str">
        <f>IF(EN7="","",IF(EN7="-","【-】","【"&amp;SUBSTITUTE(TEXT(EN7,"#,##0.00"),"-","△")&amp;"】"))</f>
        <v>【0.58】</v>
      </c>
    </row>
    <row r="7" spans="1:144" s="23" customFormat="1" x14ac:dyDescent="0.15">
      <c r="A7" s="15"/>
      <c r="B7" s="24">
        <v>2021</v>
      </c>
      <c r="C7" s="24">
        <v>15202</v>
      </c>
      <c r="D7" s="24">
        <v>47</v>
      </c>
      <c r="E7" s="24">
        <v>1</v>
      </c>
      <c r="F7" s="24">
        <v>0</v>
      </c>
      <c r="G7" s="24">
        <v>0</v>
      </c>
      <c r="H7" s="24" t="s">
        <v>97</v>
      </c>
      <c r="I7" s="24" t="s">
        <v>98</v>
      </c>
      <c r="J7" s="24" t="s">
        <v>99</v>
      </c>
      <c r="K7" s="24" t="s">
        <v>100</v>
      </c>
      <c r="L7" s="24" t="s">
        <v>101</v>
      </c>
      <c r="M7" s="24" t="s">
        <v>102</v>
      </c>
      <c r="N7" s="25" t="s">
        <v>103</v>
      </c>
      <c r="O7" s="25" t="s">
        <v>104</v>
      </c>
      <c r="P7" s="25">
        <v>80.98</v>
      </c>
      <c r="Q7" s="25">
        <v>3800</v>
      </c>
      <c r="R7" s="25">
        <v>2240</v>
      </c>
      <c r="S7" s="25">
        <v>574.1</v>
      </c>
      <c r="T7" s="25">
        <v>3.9</v>
      </c>
      <c r="U7" s="25">
        <v>1788</v>
      </c>
      <c r="V7" s="25">
        <v>3.62</v>
      </c>
      <c r="W7" s="25">
        <v>493.92</v>
      </c>
      <c r="X7" s="25">
        <v>77.86</v>
      </c>
      <c r="Y7" s="25">
        <v>96.45</v>
      </c>
      <c r="Z7" s="25">
        <v>95.22</v>
      </c>
      <c r="AA7" s="25">
        <v>97.79</v>
      </c>
      <c r="AB7" s="25">
        <v>98.12</v>
      </c>
      <c r="AC7" s="25">
        <v>74.05</v>
      </c>
      <c r="AD7" s="25">
        <v>73.25</v>
      </c>
      <c r="AE7" s="25">
        <v>75.06</v>
      </c>
      <c r="AF7" s="25">
        <v>73.22</v>
      </c>
      <c r="AG7" s="25">
        <v>69.05</v>
      </c>
      <c r="AH7" s="25">
        <v>73.42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122.57</v>
      </c>
      <c r="BF7" s="25">
        <v>90.4</v>
      </c>
      <c r="BG7" s="25">
        <v>55.75</v>
      </c>
      <c r="BH7" s="25">
        <v>58.6</v>
      </c>
      <c r="BI7" s="25">
        <v>77.78</v>
      </c>
      <c r="BJ7" s="25">
        <v>1302.33</v>
      </c>
      <c r="BK7" s="25">
        <v>1274.21</v>
      </c>
      <c r="BL7" s="25">
        <v>1183.92</v>
      </c>
      <c r="BM7" s="25">
        <v>1128.72</v>
      </c>
      <c r="BN7" s="25">
        <v>1125.25</v>
      </c>
      <c r="BO7" s="25">
        <v>940.88</v>
      </c>
      <c r="BP7" s="25">
        <v>77.02</v>
      </c>
      <c r="BQ7" s="25">
        <v>95.17</v>
      </c>
      <c r="BR7" s="25">
        <v>93.09</v>
      </c>
      <c r="BS7" s="25">
        <v>96.38</v>
      </c>
      <c r="BT7" s="25">
        <v>96.96</v>
      </c>
      <c r="BU7" s="25">
        <v>40.89</v>
      </c>
      <c r="BV7" s="25">
        <v>41.25</v>
      </c>
      <c r="BW7" s="25">
        <v>42.5</v>
      </c>
      <c r="BX7" s="25">
        <v>41.84</v>
      </c>
      <c r="BY7" s="25">
        <v>41.44</v>
      </c>
      <c r="BZ7" s="25">
        <v>54.59</v>
      </c>
      <c r="CA7" s="25">
        <v>316.37</v>
      </c>
      <c r="CB7" s="25">
        <v>255.98</v>
      </c>
      <c r="CC7" s="25">
        <v>261.37</v>
      </c>
      <c r="CD7" s="25">
        <v>258.01</v>
      </c>
      <c r="CE7" s="25">
        <v>258.08999999999997</v>
      </c>
      <c r="CF7" s="25">
        <v>383.2</v>
      </c>
      <c r="CG7" s="25">
        <v>383.25</v>
      </c>
      <c r="CH7" s="25">
        <v>377.72</v>
      </c>
      <c r="CI7" s="25">
        <v>390.47</v>
      </c>
      <c r="CJ7" s="25">
        <v>403.61</v>
      </c>
      <c r="CK7" s="25">
        <v>301.2</v>
      </c>
      <c r="CL7" s="25">
        <v>57.56</v>
      </c>
      <c r="CM7" s="25">
        <v>58.04</v>
      </c>
      <c r="CN7" s="25">
        <v>62.04</v>
      </c>
      <c r="CO7" s="25">
        <v>62.09</v>
      </c>
      <c r="CP7" s="25">
        <v>29.37</v>
      </c>
      <c r="CQ7" s="25">
        <v>47.95</v>
      </c>
      <c r="CR7" s="25">
        <v>48.26</v>
      </c>
      <c r="CS7" s="25">
        <v>48.01</v>
      </c>
      <c r="CT7" s="25">
        <v>49.08</v>
      </c>
      <c r="CU7" s="25">
        <v>51.46</v>
      </c>
      <c r="CV7" s="25">
        <v>56.42</v>
      </c>
      <c r="CW7" s="25">
        <v>95.2</v>
      </c>
      <c r="CX7" s="25">
        <v>95.01</v>
      </c>
      <c r="CY7" s="25">
        <v>93.87</v>
      </c>
      <c r="CZ7" s="25">
        <v>95.18</v>
      </c>
      <c r="DA7" s="25">
        <v>94.54</v>
      </c>
      <c r="DB7" s="25">
        <v>74.900000000000006</v>
      </c>
      <c r="DC7" s="25">
        <v>72.72</v>
      </c>
      <c r="DD7" s="25">
        <v>72.75</v>
      </c>
      <c r="DE7" s="25">
        <v>71.27</v>
      </c>
      <c r="DF7" s="25">
        <v>68.58</v>
      </c>
      <c r="DG7" s="25">
        <v>71.010000000000005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0.17</v>
      </c>
      <c r="EF7" s="25">
        <v>0</v>
      </c>
      <c r="EG7" s="25">
        <v>0.1</v>
      </c>
      <c r="EH7" s="25">
        <v>0.37</v>
      </c>
      <c r="EI7" s="25">
        <v>0.56999999999999995</v>
      </c>
      <c r="EJ7" s="25">
        <v>0.62</v>
      </c>
      <c r="EK7" s="25">
        <v>0.39</v>
      </c>
      <c r="EL7" s="25">
        <v>0.61</v>
      </c>
      <c r="EM7" s="25">
        <v>0.4</v>
      </c>
      <c r="EN7" s="25">
        <v>0.57999999999999996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105</v>
      </c>
      <c r="C9" s="27" t="s">
        <v>106</v>
      </c>
      <c r="D9" s="27" t="s">
        <v>107</v>
      </c>
      <c r="E9" s="27" t="s">
        <v>108</v>
      </c>
      <c r="F9" s="27" t="s">
        <v>109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47</v>
      </c>
      <c r="B10" s="28">
        <f t="shared" ref="B10:C10" si="15">DATEVALUE($B7+12-B11&amp;"/1/"&amp;B12)</f>
        <v>47119</v>
      </c>
      <c r="C10" s="28">
        <f t="shared" si="15"/>
        <v>47484</v>
      </c>
      <c r="D10" s="29">
        <f>DATEVALUE($B7+12-D11&amp;"/1/"&amp;D12)</f>
        <v>47849</v>
      </c>
      <c r="E10" s="29">
        <f>DATEVALUE($B7+12-E11&amp;"/1/"&amp;E12)</f>
        <v>48215</v>
      </c>
      <c r="F10" s="29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4" x14ac:dyDescent="0.15">
      <c r="B13" t="s">
        <v>112</v>
      </c>
      <c r="C13" t="s">
        <v>113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root</cp:lastModifiedBy>
  <dcterms:created xsi:type="dcterms:W3CDTF">2022-12-01T01:08:23Z</dcterms:created>
  <dcterms:modified xsi:type="dcterms:W3CDTF">2023-02-09T04:00:04Z</dcterms:modified>
  <cp:category/>
</cp:coreProperties>
</file>