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hor22330\Downloads\"/>
    </mc:Choice>
  </mc:AlternateContent>
  <workbookProtection workbookAlgorithmName="SHA-512" workbookHashValue="+pu9yDsu84MRFLW8VUwuIiKkVNDzhoDxrtl25/T4gRH66u0D9f0/ou/LETKLpoO+riXDEGnZcDLV/KzNOr2EqQ==" workbookSaltValue="8yowVhrq3d4TZ2FPyyLy0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<sst xmlns="http://schemas.openxmlformats.org/spreadsheetml/2006/main" count="233" uniqueCount="116">
  <si>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</si>
  <si>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</si>
  <si>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</si>
  <si>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</si>
  <si>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</si>
  <si>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</si>
  <si>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</si>
  <si>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</si>
  <si>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</si>
  <si>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</si>
  <si>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</si>
  <si>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</si>
  <si>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</si>
  <si>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</si>
  <si>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</si>
  <si>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</si>
  <si>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</si>
  <si>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</si>
  <si>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</si>
  <si>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</si>
  <si>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</si>
  <si>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</si>
  <si>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</si>
  <si>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</si>
  <si>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</si>
  <si>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</si>
  <si>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</si>
  <si>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</si>
  <si>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</si>
  <si>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</si>
  <si>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</si>
  <si>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</si>
  <si>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</si>
  <si>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</si>
  <si>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</si>
  <si>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</si>
  <si>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</si>
  <si>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</si>
  <si>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</si>
  <si>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</si>
  <si>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</si>
  <si>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</si>
  <si>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</si>
  <si>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</si>
  <si>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</si>
  <si>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</si>
  <si>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</si>
  <si>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</si>
  <si>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</si>
  <si>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</si>
  <si>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</si>
  <si>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</si>
  <si>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</si>
  <si>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</si>
  <si>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</si>
  <si>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</si>
  <si>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</si>
  <si>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</si>
  <si>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</si>
  <si>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</si>
  <si>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</si>
  <si>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</si>
  <si>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</si>
  <si>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</si>
  <si>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</si>
  <si>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</si>
  <si>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</si>
  <si>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</si>
  <si>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</si>
  <si>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</si>
  <si>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</si>
  <si>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</si>
  <si>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</si>
  <si>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</si>
  <si>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</si>
  <si>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</si>
  <si>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</si>
  <si>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</si>
  <si>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</si>
  <si>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</si>
  <si>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</si>
  <si>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</si>
  <si>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</si>
  <si>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</si>
  <si>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</si>
  <si>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</si>
  <si>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</si>
  <si>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</si>
  <si>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</si>
  <si>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</si>
  <si>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</si>
  <si>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</si>
  <si>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</si>
  <si>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</si>
  <si>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</si>
  <si>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</si>
  <si>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</si>
  <si>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</si>
  <si>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</si>
  <si>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</si>
  <si>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</si>
  <si>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</si>
  <si>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</si>
  <si>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</si>
  <si>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</si>
  <si>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</si>
  <si>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</si>
  <si>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</si>
  <si>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</si>
  <si>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</si>
  <si>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</si>
  <si>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</si>
  <si>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</si>
  <si>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整備については、企業債残高が少額であることや、高水準の料金回収率、安価な給水原価であることを踏まえると、施設や管路の更新を積極的に行ってこなかった経過がある。そのため、施設の老朽化が進んでおり、耐用年数を経過した施設においては計画的に整備する必要がある。
　また、道路工事に伴う支障水道管については、道路工事がなく更新できていない管路が多数存在する。
　施設整備を行った場合、給水コストの増大は避けることができないため、財源の確保にはさらなる検討が必要となる。</t>
    <phoneticPr fontId="4"/>
  </si>
  <si>
    <t xml:space="preserve">本町の簡易水道事業は、類似団体と比較し経営面での数値は安定している。しかし、人口減少に伴う料金収入の減少が予想され、さらに老朽化が進む施設更新を行う必要があることから、これまで以上に経営の健全化・効率化を図っていく必要がある。
　料金収入の面では、一定期間で料金設定の見直しを図り、必要に応じて改定を行ってきている。現在の料金設定は平均的な金額であると思われるが、健全経営のために今後も料金改定の検討は必要である。検討にあたっては、住民への負担増加を考慮し、慎重に判断したうえで、周知や理解の徹底を図る必要がある。
　小人口の自治体では、独立採算制による経営を行うことは困難であるが、少しでも一般会計繰入金を縮減し、より健全な経営を行うことが重要である。
</t>
    <phoneticPr fontId="4"/>
  </si>
  <si>
    <t>収益的収支比率については、類似団体と比較して高い数値であるが、R4年度は法適用化事業の実施により、収益的支出に充てた地方債が多額となったことによる収益的収支比率の減となった。今後は過疎化等による人口の減少に伴い、料金収入の減少が予想される。また、支出については、既に費用削減に努めており、これ以上の削減は難しい。
　企業債残高対給水収益比率は、類似団体と比較して低水準で推移しているが、今後の施設更新に伴い企業債残高の増加が見込まれる。
　料金回収率については、類似団体と比較して高い数値であるものの、R4年度は施設整備に係る地方債借入に伴う償還金の増により、基準内繰出金額及び給水原価が増となったが、水道料金は据え置きのため総体的に供給単価が前年度以前より少額となった。今後も経営の効率化に努める必要がある。
　給水原価については、施設整備に係る地方債借入に伴う償還金の増によって上昇傾向にある。
　施設利用率については、事業計画の変更（事業統合による）により対前年から減少となった。今後の水需要や人口動態によって、施設規模の見直しを含めた効率的な事業運営の検討が必要である。
　有収率は、類似団体と比較しても高い水準を維持していることから、引き続き適切な維持管理を行う必要がある。</t>
    <rPh sb="33" eb="35">
      <t>ネンド</t>
    </rPh>
    <rPh sb="87" eb="89">
      <t>コンゴ</t>
    </rPh>
    <rPh sb="253" eb="255">
      <t>ネンド</t>
    </rPh>
    <rPh sb="322" eb="325">
      <t>ゼンネンド</t>
    </rPh>
    <rPh sb="325" eb="327">
      <t>イゼン</t>
    </rPh>
    <rPh sb="357" eb="359">
      <t>キュウスイ</t>
    </rPh>
    <rPh sb="359" eb="361">
      <t>ゲンカ</t>
    </rPh>
    <rPh sb="391" eb="393">
      <t>ジョウショウ</t>
    </rPh>
    <rPh sb="393" eb="39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</si>
</sst>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0.17</c:v>
                </c:pt>
                <c:pt idx="1">
                  <c:v>0</c:v>
                </c:pt>
                <c:pt idx="2" formatCode="#,##0.00;&quot;△&quot;#,##0.00;&quot;-&quot;">
                  <c:v>0.1</c:v>
                </c:pt>
                <c:pt idx="3">
                  <c:v>0</c:v>
                </c:pt>
                <c:pt idx="4">
                  <c:v>0</c:v>
                </c:pt>
              </c:numCache>
            </c:numRef>
          </c:val>
          <c:extLst>
            <c:ext xmlns:c16="http://schemas.microsoft.com/office/drawing/2014/chart" uri="{C3380CC4-5D6E-409C-BE32-E72D297353CC}">
              <c16:uniqueId val="{00000000-19FC-408C-A5BC-0A6DC6FCEA2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19FC-408C-A5BC-0A6DC6FCEA2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58.04</c:v>
                </c:pt>
                <c:pt idx="1">
                  <c:v>62.04</c:v>
                </c:pt>
                <c:pt idx="2">
                  <c:v>62.09</c:v>
                </c:pt>
                <c:pt idx="3">
                  <c:v>29.37</c:v>
                </c:pt>
                <c:pt idx="4">
                  <c:v>28.38</c:v>
                </c:pt>
              </c:numCache>
            </c:numRef>
          </c:val>
          <c:extLst>
            <c:ext xmlns:c16="http://schemas.microsoft.com/office/drawing/2014/chart" uri="{C3380CC4-5D6E-409C-BE32-E72D297353CC}">
              <c16:uniqueId val="{00000000-7FBF-4ACE-AE0C-733DE5E9F43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7FBF-4ACE-AE0C-733DE5E9F43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95.01</c:v>
                </c:pt>
                <c:pt idx="1">
                  <c:v>93.87</c:v>
                </c:pt>
                <c:pt idx="2">
                  <c:v>95.18</c:v>
                </c:pt>
                <c:pt idx="3">
                  <c:v>94.54</c:v>
                </c:pt>
                <c:pt idx="4">
                  <c:v>93.36</c:v>
                </c:pt>
              </c:numCache>
            </c:numRef>
          </c:val>
          <c:extLst>
            <c:ext xmlns:c16="http://schemas.microsoft.com/office/drawing/2014/chart" uri="{C3380CC4-5D6E-409C-BE32-E72D297353CC}">
              <c16:uniqueId val="{00000000-F765-4DA9-BC43-19C59F1D423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F765-4DA9-BC43-19C59F1D423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96.45</c:v>
                </c:pt>
                <c:pt idx="1">
                  <c:v>95.22</c:v>
                </c:pt>
                <c:pt idx="2">
                  <c:v>97.79</c:v>
                </c:pt>
                <c:pt idx="3">
                  <c:v>98.12</c:v>
                </c:pt>
                <c:pt idx="4">
                  <c:v>78.45</c:v>
                </c:pt>
              </c:numCache>
            </c:numRef>
          </c:val>
          <c:extLst>
            <c:ext xmlns:c16="http://schemas.microsoft.com/office/drawing/2014/chart" uri="{C3380CC4-5D6E-409C-BE32-E72D297353CC}">
              <c16:uniqueId val="{00000000-A9AC-4AF5-8010-E3FDEC30A0B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A9AC-4AF5-8010-E3FDEC30A0B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E2-4BBA-BA18-A7AF2F19AEA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E2-4BBA-BA18-A7AF2F19AEA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D3-457A-AFF2-58D760AF8C7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D3-457A-AFF2-58D760AF8C7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BA-41A0-AEF6-3DCB5F735BC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BA-41A0-AEF6-3DCB5F735BC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88-4470-A3F0-B3555B75E4C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88-4470-A3F0-B3555B75E4C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90.4</c:v>
                </c:pt>
                <c:pt idx="1">
                  <c:v>55.75</c:v>
                </c:pt>
                <c:pt idx="2">
                  <c:v>58.6</c:v>
                </c:pt>
                <c:pt idx="3">
                  <c:v>77.78</c:v>
                </c:pt>
                <c:pt idx="4">
                  <c:v>139.87</c:v>
                </c:pt>
              </c:numCache>
            </c:numRef>
          </c:val>
          <c:extLst>
            <c:ext xmlns:c16="http://schemas.microsoft.com/office/drawing/2014/chart" uri="{C3380CC4-5D6E-409C-BE32-E72D297353CC}">
              <c16:uniqueId val="{00000000-7C4E-4786-BF54-D3D699E3133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7C4E-4786-BF54-D3D699E3133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95.17</c:v>
                </c:pt>
                <c:pt idx="1">
                  <c:v>93.09</c:v>
                </c:pt>
                <c:pt idx="2">
                  <c:v>96.38</c:v>
                </c:pt>
                <c:pt idx="3">
                  <c:v>96.96</c:v>
                </c:pt>
                <c:pt idx="4">
                  <c:v>77.400000000000006</c:v>
                </c:pt>
              </c:numCache>
            </c:numRef>
          </c:val>
          <c:extLst>
            <c:ext xmlns:c16="http://schemas.microsoft.com/office/drawing/2014/chart" uri="{C3380CC4-5D6E-409C-BE32-E72D297353CC}">
              <c16:uniqueId val="{00000000-E654-47D0-B5A3-6F0E0EE467F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E654-47D0-B5A3-6F0E0EE467F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255.98</c:v>
                </c:pt>
                <c:pt idx="1">
                  <c:v>261.37</c:v>
                </c:pt>
                <c:pt idx="2">
                  <c:v>258.01</c:v>
                </c:pt>
                <c:pt idx="3">
                  <c:v>258.08999999999997</c:v>
                </c:pt>
                <c:pt idx="4">
                  <c:v>325.64999999999998</c:v>
                </c:pt>
              </c:numCache>
            </c:numRef>
          </c:val>
          <c:extLst>
            <c:ext xmlns:c16="http://schemas.microsoft.com/office/drawing/2014/chart" uri="{C3380CC4-5D6E-409C-BE32-E72D297353CC}">
              <c16:uniqueId val="{00000000-09E0-4751-8A41-0DFBFE310B4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09E0-4751-8A41-0DFBFE310B4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幌延町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2196</v>
      </c>
      <c r="AM8" s="37"/>
      <c r="AN8" s="37"/>
      <c r="AO8" s="37"/>
      <c r="AP8" s="37"/>
      <c r="AQ8" s="37"/>
      <c r="AR8" s="37"/>
      <c r="AS8" s="37"/>
      <c r="AT8" s="38">
        <f>データ!$S$6</f>
        <v>574.1</v>
      </c>
      <c r="AU8" s="38"/>
      <c r="AV8" s="38"/>
      <c r="AW8" s="38"/>
      <c r="AX8" s="38"/>
      <c r="AY8" s="38"/>
      <c r="AZ8" s="38"/>
      <c r="BA8" s="38"/>
      <c r="BB8" s="38">
        <f>データ!$T$6</f>
        <v>3.83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80.319999999999993</v>
      </c>
      <c r="Q10" s="38"/>
      <c r="R10" s="38"/>
      <c r="S10" s="38"/>
      <c r="T10" s="38"/>
      <c r="U10" s="38"/>
      <c r="V10" s="38"/>
      <c r="W10" s="37">
        <f>データ!$Q$6</f>
        <v>3800</v>
      </c>
      <c r="X10" s="37"/>
      <c r="Y10" s="37"/>
      <c r="Z10" s="37"/>
      <c r="AA10" s="37"/>
      <c r="AB10" s="37"/>
      <c r="AC10" s="37"/>
      <c r="AD10" s="2"/>
      <c r="AE10" s="2"/>
      <c r="AF10" s="2"/>
      <c r="AG10" s="2"/>
      <c r="AH10" s="2"/>
      <c r="AI10" s="2"/>
      <c r="AJ10" s="2"/>
      <c r="AK10" s="2"/>
      <c r="AL10" s="37">
        <f>データ!$U$6</f>
        <v>1735</v>
      </c>
      <c r="AM10" s="37"/>
      <c r="AN10" s="37"/>
      <c r="AO10" s="37"/>
      <c r="AP10" s="37"/>
      <c r="AQ10" s="37"/>
      <c r="AR10" s="37"/>
      <c r="AS10" s="37"/>
      <c r="AT10" s="38">
        <f>データ!$V$6</f>
        <v>3.62</v>
      </c>
      <c r="AU10" s="38"/>
      <c r="AV10" s="38"/>
      <c r="AW10" s="38"/>
      <c r="AX10" s="38"/>
      <c r="AY10" s="38"/>
      <c r="AZ10" s="38"/>
      <c r="BA10" s="38"/>
      <c r="BB10" s="38">
        <f>データ!$W$6</f>
        <v>479.28</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fqmef87fktiwc9F3Fq6IV09PsK+LyXOHMC9wTMTfNSVTRLgzID/zeOThNHlvrOD589h/Rbb6ENkS+Hm2Cro35w==" saltValue="9GBiPuyC0NHoxSs8iXxbT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2022</v>
      </c>
      <c r="C6" s="20">
        <f t="shared" ref="C6:W6" si="3">C7</f>
        <v>15202</v>
      </c>
      <c r="D6" s="20">
        <f t="shared" si="3"/>
        <v>47</v>
      </c>
      <c r="E6" s="20">
        <f t="shared" si="3"/>
        <v>1</v>
      </c>
      <c r="F6" s="20">
        <f t="shared" si="3"/>
        <v>0</v>
      </c>
      <c r="G6" s="20">
        <f t="shared" si="3"/>
        <v>0</v>
      </c>
      <c r="H6" s="20" t="str">
        <f t="shared" si="3"/>
        <v>北海道　幌延町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80.319999999999993</v>
      </c>
      <c r="Q6" s="21">
        <f t="shared" si="3"/>
        <v>3800</v>
      </c>
      <c r="R6" s="21">
        <f t="shared" si="3"/>
        <v>2196</v>
      </c>
      <c r="S6" s="21">
        <f t="shared" si="3"/>
        <v>574.1</v>
      </c>
      <c r="T6" s="21">
        <f t="shared" si="3"/>
        <v>3.83</v>
      </c>
      <c r="U6" s="21">
        <f t="shared" si="3"/>
        <v>1735</v>
      </c>
      <c r="V6" s="21">
        <f t="shared" si="3"/>
        <v>3.62</v>
      </c>
      <c r="W6" s="21">
        <f t="shared" si="3"/>
        <v>479.28</v>
      </c>
      <c r="X6" s="22">
        <f>IF(X7="",NA(),X7)</f>
        <v>96.45</v>
      </c>
      <c r="Y6" s="22">
        <f t="shared" ref="Y6:AG6" si="4">IF(Y7="",NA(),Y7)</f>
        <v>95.22</v>
      </c>
      <c r="Z6" s="22">
        <f t="shared" si="4"/>
        <v>97.79</v>
      </c>
      <c r="AA6" s="22">
        <f t="shared" si="4"/>
        <v>98.12</v>
      </c>
      <c r="AB6" s="22">
        <f t="shared" si="4"/>
        <v>78.45</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90.4</v>
      </c>
      <c r="BF6" s="22">
        <f t="shared" ref="BF6:BN6" si="7">IF(BF7="",NA(),BF7)</f>
        <v>55.75</v>
      </c>
      <c r="BG6" s="22">
        <f t="shared" si="7"/>
        <v>58.6</v>
      </c>
      <c r="BH6" s="22">
        <f t="shared" si="7"/>
        <v>77.78</v>
      </c>
      <c r="BI6" s="22">
        <f t="shared" si="7"/>
        <v>139.87</v>
      </c>
      <c r="BJ6" s="22">
        <f t="shared" si="7"/>
        <v>1274.21</v>
      </c>
      <c r="BK6" s="22">
        <f t="shared" si="7"/>
        <v>1183.92</v>
      </c>
      <c r="BL6" s="22">
        <f t="shared" si="7"/>
        <v>1128.72</v>
      </c>
      <c r="BM6" s="22">
        <f t="shared" si="7"/>
        <v>1125.25</v>
      </c>
      <c r="BN6" s="22">
        <f t="shared" si="7"/>
        <v>1157.05</v>
      </c>
      <c r="BO6" s="21" t="str">
        <f>IF(BO7="","",IF(BO7="-","【-】","【"&amp;SUBSTITUTE(TEXT(BO7,"#,##0.00"),"-","△")&amp;"】"))</f>
        <v>【982.48】</v>
      </c>
      <c r="BP6" s="22">
        <f>IF(BP7="",NA(),BP7)</f>
        <v>95.17</v>
      </c>
      <c r="BQ6" s="22">
        <f t="shared" ref="BQ6:BY6" si="8">IF(BQ7="",NA(),BQ7)</f>
        <v>93.09</v>
      </c>
      <c r="BR6" s="22">
        <f t="shared" si="8"/>
        <v>96.38</v>
      </c>
      <c r="BS6" s="22">
        <f t="shared" si="8"/>
        <v>96.96</v>
      </c>
      <c r="BT6" s="22">
        <f t="shared" si="8"/>
        <v>77.400000000000006</v>
      </c>
      <c r="BU6" s="22">
        <f t="shared" si="8"/>
        <v>41.25</v>
      </c>
      <c r="BV6" s="22">
        <f t="shared" si="8"/>
        <v>42.5</v>
      </c>
      <c r="BW6" s="22">
        <f t="shared" si="8"/>
        <v>41.84</v>
      </c>
      <c r="BX6" s="22">
        <f t="shared" si="8"/>
        <v>41.44</v>
      </c>
      <c r="BY6" s="22">
        <f t="shared" si="8"/>
        <v>37.65</v>
      </c>
      <c r="BZ6" s="21" t="str">
        <f>IF(BZ7="","",IF(BZ7="-","【-】","【"&amp;SUBSTITUTE(TEXT(BZ7,"#,##0.00"),"-","△")&amp;"】"))</f>
        <v>【50.61】</v>
      </c>
      <c r="CA6" s="22">
        <f>IF(CA7="",NA(),CA7)</f>
        <v>255.98</v>
      </c>
      <c r="CB6" s="22">
        <f t="shared" ref="CB6:CJ6" si="9">IF(CB7="",NA(),CB7)</f>
        <v>261.37</v>
      </c>
      <c r="CC6" s="22">
        <f t="shared" si="9"/>
        <v>258.01</v>
      </c>
      <c r="CD6" s="22">
        <f t="shared" si="9"/>
        <v>258.08999999999997</v>
      </c>
      <c r="CE6" s="22">
        <f t="shared" si="9"/>
        <v>325.64999999999998</v>
      </c>
      <c r="CF6" s="22">
        <f t="shared" si="9"/>
        <v>383.25</v>
      </c>
      <c r="CG6" s="22">
        <f t="shared" si="9"/>
        <v>377.72</v>
      </c>
      <c r="CH6" s="22">
        <f t="shared" si="9"/>
        <v>390.47</v>
      </c>
      <c r="CI6" s="22">
        <f t="shared" si="9"/>
        <v>403.61</v>
      </c>
      <c r="CJ6" s="22">
        <f t="shared" si="9"/>
        <v>442.82</v>
      </c>
      <c r="CK6" s="21" t="str">
        <f>IF(CK7="","",IF(CK7="-","【-】","【"&amp;SUBSTITUTE(TEXT(CK7,"#,##0.00"),"-","△")&amp;"】"))</f>
        <v>【320.83】</v>
      </c>
      <c r="CL6" s="22">
        <f>IF(CL7="",NA(),CL7)</f>
        <v>58.04</v>
      </c>
      <c r="CM6" s="22">
        <f t="shared" ref="CM6:CU6" si="10">IF(CM7="",NA(),CM7)</f>
        <v>62.04</v>
      </c>
      <c r="CN6" s="22">
        <f t="shared" si="10"/>
        <v>62.09</v>
      </c>
      <c r="CO6" s="22">
        <f t="shared" si="10"/>
        <v>29.37</v>
      </c>
      <c r="CP6" s="22">
        <f t="shared" si="10"/>
        <v>28.38</v>
      </c>
      <c r="CQ6" s="22">
        <f t="shared" si="10"/>
        <v>48.26</v>
      </c>
      <c r="CR6" s="22">
        <f t="shared" si="10"/>
        <v>48.01</v>
      </c>
      <c r="CS6" s="22">
        <f t="shared" si="10"/>
        <v>49.08</v>
      </c>
      <c r="CT6" s="22">
        <f t="shared" si="10"/>
        <v>51.46</v>
      </c>
      <c r="CU6" s="22">
        <f t="shared" si="10"/>
        <v>51.84</v>
      </c>
      <c r="CV6" s="21" t="str">
        <f>IF(CV7="","",IF(CV7="-","【-】","【"&amp;SUBSTITUTE(TEXT(CV7,"#,##0.00"),"-","△")&amp;"】"))</f>
        <v>【56.15】</v>
      </c>
      <c r="CW6" s="22">
        <f>IF(CW7="",NA(),CW7)</f>
        <v>95.01</v>
      </c>
      <c r="CX6" s="22">
        <f t="shared" ref="CX6:DF6" si="11">IF(CX7="",NA(),CX7)</f>
        <v>93.87</v>
      </c>
      <c r="CY6" s="22">
        <f t="shared" si="11"/>
        <v>95.18</v>
      </c>
      <c r="CZ6" s="22">
        <f t="shared" si="11"/>
        <v>94.54</v>
      </c>
      <c r="DA6" s="22">
        <f t="shared" si="11"/>
        <v>93.36</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0.17</v>
      </c>
      <c r="EE6" s="21">
        <f t="shared" ref="EE6:EM6" si="14">IF(EE7="",NA(),EE7)</f>
        <v>0</v>
      </c>
      <c r="EF6" s="22">
        <f t="shared" si="14"/>
        <v>0.1</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15202</v>
      </c>
      <c r="D7" s="24">
        <v>47</v>
      </c>
      <c r="E7" s="24">
        <v>1</v>
      </c>
      <c r="F7" s="24">
        <v>0</v>
      </c>
      <c r="G7" s="24">
        <v>0</v>
      </c>
      <c r="H7" s="24" t="s">
        <v>94</v>
      </c>
      <c r="I7" s="24" t="s">
        <v>95</v>
      </c>
      <c r="J7" s="24" t="s">
        <v>96</v>
      </c>
      <c r="K7" s="24" t="s">
        <v>97</v>
      </c>
      <c r="L7" s="24" t="s">
        <v>98</v>
      </c>
      <c r="M7" s="24" t="s">
        <v>99</v>
      </c>
      <c r="N7" s="25" t="s">
        <v>100</v>
      </c>
      <c r="O7" s="25" t="s">
        <v>101</v>
      </c>
      <c r="P7" s="25">
        <v>80.319999999999993</v>
      </c>
      <c r="Q7" s="25">
        <v>3800</v>
      </c>
      <c r="R7" s="25">
        <v>2196</v>
      </c>
      <c r="S7" s="25">
        <v>574.1</v>
      </c>
      <c r="T7" s="25">
        <v>3.83</v>
      </c>
      <c r="U7" s="25">
        <v>1735</v>
      </c>
      <c r="V7" s="25">
        <v>3.62</v>
      </c>
      <c r="W7" s="25">
        <v>479.28</v>
      </c>
      <c r="X7" s="25">
        <v>96.45</v>
      </c>
      <c r="Y7" s="25">
        <v>95.22</v>
      </c>
      <c r="Z7" s="25">
        <v>97.79</v>
      </c>
      <c r="AA7" s="25">
        <v>98.12</v>
      </c>
      <c r="AB7" s="25">
        <v>78.45</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90.4</v>
      </c>
      <c r="BF7" s="25">
        <v>55.75</v>
      </c>
      <c r="BG7" s="25">
        <v>58.6</v>
      </c>
      <c r="BH7" s="25">
        <v>77.78</v>
      </c>
      <c r="BI7" s="25">
        <v>139.87</v>
      </c>
      <c r="BJ7" s="25">
        <v>1274.21</v>
      </c>
      <c r="BK7" s="25">
        <v>1183.92</v>
      </c>
      <c r="BL7" s="25">
        <v>1128.72</v>
      </c>
      <c r="BM7" s="25">
        <v>1125.25</v>
      </c>
      <c r="BN7" s="25">
        <v>1157.05</v>
      </c>
      <c r="BO7" s="25">
        <v>982.48</v>
      </c>
      <c r="BP7" s="25">
        <v>95.17</v>
      </c>
      <c r="BQ7" s="25">
        <v>93.09</v>
      </c>
      <c r="BR7" s="25">
        <v>96.38</v>
      </c>
      <c r="BS7" s="25">
        <v>96.96</v>
      </c>
      <c r="BT7" s="25">
        <v>77.400000000000006</v>
      </c>
      <c r="BU7" s="25">
        <v>41.25</v>
      </c>
      <c r="BV7" s="25">
        <v>42.5</v>
      </c>
      <c r="BW7" s="25">
        <v>41.84</v>
      </c>
      <c r="BX7" s="25">
        <v>41.44</v>
      </c>
      <c r="BY7" s="25">
        <v>37.65</v>
      </c>
      <c r="BZ7" s="25">
        <v>50.61</v>
      </c>
      <c r="CA7" s="25">
        <v>255.98</v>
      </c>
      <c r="CB7" s="25">
        <v>261.37</v>
      </c>
      <c r="CC7" s="25">
        <v>258.01</v>
      </c>
      <c r="CD7" s="25">
        <v>258.08999999999997</v>
      </c>
      <c r="CE7" s="25">
        <v>325.64999999999998</v>
      </c>
      <c r="CF7" s="25">
        <v>383.25</v>
      </c>
      <c r="CG7" s="25">
        <v>377.72</v>
      </c>
      <c r="CH7" s="25">
        <v>390.47</v>
      </c>
      <c r="CI7" s="25">
        <v>403.61</v>
      </c>
      <c r="CJ7" s="25">
        <v>442.82</v>
      </c>
      <c r="CK7" s="25">
        <v>320.83</v>
      </c>
      <c r="CL7" s="25">
        <v>58.04</v>
      </c>
      <c r="CM7" s="25">
        <v>62.04</v>
      </c>
      <c r="CN7" s="25">
        <v>62.09</v>
      </c>
      <c r="CO7" s="25">
        <v>29.37</v>
      </c>
      <c r="CP7" s="25">
        <v>28.38</v>
      </c>
      <c r="CQ7" s="25">
        <v>48.26</v>
      </c>
      <c r="CR7" s="25">
        <v>48.01</v>
      </c>
      <c r="CS7" s="25">
        <v>49.08</v>
      </c>
      <c r="CT7" s="25">
        <v>51.46</v>
      </c>
      <c r="CU7" s="25">
        <v>51.84</v>
      </c>
      <c r="CV7" s="25">
        <v>56.15</v>
      </c>
      <c r="CW7" s="25">
        <v>95.01</v>
      </c>
      <c r="CX7" s="25">
        <v>93.87</v>
      </c>
      <c r="CY7" s="25">
        <v>95.18</v>
      </c>
      <c r="CZ7" s="25">
        <v>94.54</v>
      </c>
      <c r="DA7" s="25">
        <v>93.36</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0.17</v>
      </c>
      <c r="EE7" s="25">
        <v>0</v>
      </c>
      <c r="EF7" s="25">
        <v>0.1</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107</v>
      </c>
    </row>
    <row r="12" spans="1:144" x14ac:dyDescent="0.15">
      <c r="B12">
        <v>1</v>
      </c>
      <c r="C12">
        <v>1</v>
      </c>
      <c r="D12">
        <v>2</v>
      </c>
      <c r="E12">
        <v>3</v>
      </c>
      <c r="F12">
        <v>4</v>
      </c>
      <c r="G12" t="s">
        <v>108</v>
      </c>
    </row>
    <row r="13" spans="1:144" x14ac:dyDescent="0.15">
      <c r="B13" t="s">
        <v>109</v>
      </c>
      <c r="C13" t="s">
        <v>110</v>
      </c>
      <c r="D13" t="s">
        <v>111</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2023-12-05T01:04:10Z</dcterms:created>
  <dcterms:modified xsi:type="dcterms:W3CDTF">2024-03-13T08:01:03Z</dcterms:modified>
  <cp:category/>
</cp:coreProperties>
</file>