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上下水道係\01_簡易水道\@水道バックアップ\19公営企業会計関係\（毎年度報告）経営比較分析表\R5(R4決算)\提出\"/>
    </mc:Choice>
  </mc:AlternateContent>
  <workbookProtection workbookAlgorithmName="SHA-512" workbookHashValue="zV+yik71HKhwDSHgIETxn5GMSnIjLQwTPMBFfeyjCJgHlF+B2OP/d8mDhDt/icuBWcZ/ez5ZE8EUshEzS62w4Q==" workbookSaltValue="wKW6xXHBIPBE9ng1+nsG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<sst xmlns="http://schemas.openxmlformats.org/spreadsheetml/2006/main" count="236" uniqueCount="118">
  <si>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</si>
  <si>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</si>
  <si>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</si>
  <si>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</si>
  <si>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</si>
  <si>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</si>
  <si>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</si>
  <si>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</si>
  <si>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</si>
  <si>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</si>
  <si>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</si>
  <si>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</si>
  <si>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</si>
  <si>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</si>
  <si>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</si>
  <si>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</si>
  <si>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</si>
  <si>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</si>
  <si>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</si>
  <si>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</si>
  <si>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</si>
  <si>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</si>
  <si>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</si>
  <si>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</si>
  <si>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</si>
  <si>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</si>
  <si>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</si>
  <si>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</si>
  <si>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</si>
  <si>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</si>
  <si>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</si>
  <si>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</si>
  <si>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</si>
  <si>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</si>
  <si>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</si>
  <si>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</si>
  <si>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</si>
  <si>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</si>
  <si>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</si>
  <si>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</si>
  <si>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</si>
  <si>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</si>
  <si>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</si>
  <si>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</si>
  <si>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</si>
  <si>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</si>
  <si>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</si>
  <si>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</si>
  <si>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</si>
  <si>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</si>
  <si>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</si>
  <si>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</si>
  <si>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</si>
  <si>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</si>
  <si>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</si>
  <si>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</si>
  <si>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</si>
  <si>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</si>
  <si>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</si>
  <si>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</si>
  <si>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</si>
  <si>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</si>
  <si>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</si>
  <si>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</si>
  <si>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</si>
  <si>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</si>
  <si>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</si>
  <si>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</si>
  <si>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</si>
  <si>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</si>
  <si>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</si>
  <si>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</si>
  <si>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</si>
  <si>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</si>
  <si>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</si>
  <si>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</si>
  <si>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</si>
  <si>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</si>
  <si>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</si>
  <si>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</si>
  <si>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</si>
  <si>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</si>
  <si>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</si>
  <si>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</si>
  <si>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</si>
  <si>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</si>
  <si>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</si>
  <si>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</si>
  <si>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</si>
  <si>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</si>
  <si>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</si>
  <si>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</si>
  <si>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</si>
  <si>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</si>
  <si>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</si>
  <si>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</si>
  <si>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</si>
  <si>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</si>
  <si>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</si>
  <si>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</si>
  <si>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</si>
  <si>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</si>
  <si>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</si>
  <si>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</si>
  <si>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</si>
  <si>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</si>
  <si>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</si>
  <si>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</si>
  <si>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</si>
  <si>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</si>
  <si>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</si>
  <si>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</si>
  <si>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</si>
  <si>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</si>
  <si>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</si>
  <si>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下水道事業は、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処理区域内において未接続となっている世帯については、水洗化の利便性や効果に理解はしながらも、老朽家屋に居住し、設備投資する金銭的余裕がない高齢世帯も多いため、今後、接続する可能性は低いと考える。新築住宅の建設は断続的であり、年間を通しても数件と少ない状況であり、料金収入の大幅な増加は見込めない現状にある。
　また、維持管理費については、稼働に必要な業務項目を委託するなど、費用の削減に努めており、これ以上の経費削減は困難である。
　そのため、健全経営のための財源確保として、料金改定の検討は必須であり、継続した検討を行う必要がある。</t>
    <phoneticPr fontId="4"/>
  </si>
  <si>
    <t xml:space="preserve">施設整備については、耐用年数を経過した設備等の更新が不可欠であり、計画的な施設整備を行う必要がある。
　そのため、下水道ストックマネジメント計画等に基づき整備・更新を進めていく予定であるが、これに伴う支出増加が見込まれる。
</t>
    <phoneticPr fontId="4"/>
  </si>
  <si>
    <t>下水道事業については、施設の老朽化対策として、計画的な整備・更新を進めていくが、整備に係る経費は膨大な額となることから、一般会計からの繰入金に頼らざるを得ない状況にある。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本町のように広域かつ小規模自治体においては、独立採算性による経営は極めて困難である。一般会計からの繰入金の増は、町全体の財政を圧迫することにつながるため、より健全な経営を行う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</si>
</sst>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E-4917-B683-005E705B6B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DBE-4917-B683-005E705B6B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38.049999999999997</c:v>
                </c:pt>
                <c:pt idx="1">
                  <c:v>41.71</c:v>
                </c:pt>
                <c:pt idx="2">
                  <c:v>41.71</c:v>
                </c:pt>
                <c:pt idx="3">
                  <c:v>41.71</c:v>
                </c:pt>
                <c:pt idx="4">
                  <c:v>41.71</c:v>
                </c:pt>
              </c:numCache>
            </c:numRef>
          </c:val>
          <c:extLst>
            <c:ext xmlns:c16="http://schemas.microsoft.com/office/drawing/2014/chart" uri="{C3380CC4-5D6E-409C-BE32-E72D297353CC}">
              <c16:uniqueId val="{00000000-7565-48CC-96B7-55C432FEA5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565-48CC-96B7-55C432FEA5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95.82</c:v>
                </c:pt>
                <c:pt idx="1">
                  <c:v>97.14</c:v>
                </c:pt>
                <c:pt idx="2">
                  <c:v>97.06</c:v>
                </c:pt>
                <c:pt idx="3">
                  <c:v>96.79</c:v>
                </c:pt>
                <c:pt idx="4">
                  <c:v>96.78</c:v>
                </c:pt>
              </c:numCache>
            </c:numRef>
          </c:val>
          <c:extLst>
            <c:ext xmlns:c16="http://schemas.microsoft.com/office/drawing/2014/chart" uri="{C3380CC4-5D6E-409C-BE32-E72D297353CC}">
              <c16:uniqueId val="{00000000-7556-4E99-A9F4-072287834D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556-4E99-A9F4-072287834D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71.150000000000006</c:v>
                </c:pt>
                <c:pt idx="1">
                  <c:v>73.680000000000007</c:v>
                </c:pt>
                <c:pt idx="2">
                  <c:v>62.78</c:v>
                </c:pt>
                <c:pt idx="3">
                  <c:v>65.22</c:v>
                </c:pt>
                <c:pt idx="4">
                  <c:v>68.42</c:v>
                </c:pt>
              </c:numCache>
            </c:numRef>
          </c:val>
          <c:extLst>
            <c:ext xmlns:c16="http://schemas.microsoft.com/office/drawing/2014/chart" uri="{C3380CC4-5D6E-409C-BE32-E72D297353CC}">
              <c16:uniqueId val="{00000000-3CA8-451D-A311-C6DC788028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A8-451D-A311-C6DC788028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8-4EA1-B546-8C1A3B2E62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8-4EA1-B546-8C1A3B2E62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E-4B1F-83BC-3322E2BB64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E-4B1F-83BC-3322E2BB64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3-48A9-852F-89011B664F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3-48A9-852F-89011B664F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7-4500-8AEC-B821E98E66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7-4500-8AEC-B821E98E66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2-4508-9EE5-8260419FF5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592-4508-9EE5-8260419FF5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39.869999999999997</c:v>
                </c:pt>
                <c:pt idx="1">
                  <c:v>35.04</c:v>
                </c:pt>
                <c:pt idx="2">
                  <c:v>47.57</c:v>
                </c:pt>
                <c:pt idx="3">
                  <c:v>47.58</c:v>
                </c:pt>
                <c:pt idx="4">
                  <c:v>34.270000000000003</c:v>
                </c:pt>
              </c:numCache>
            </c:numRef>
          </c:val>
          <c:extLst>
            <c:ext xmlns:c16="http://schemas.microsoft.com/office/drawing/2014/chart" uri="{C3380CC4-5D6E-409C-BE32-E72D297353CC}">
              <c16:uniqueId val="{00000000-C181-4A46-AEBA-9AC2E5F20F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C181-4A46-AEBA-9AC2E5F20F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482.68</c:v>
                </c:pt>
                <c:pt idx="1">
                  <c:v>545.13</c:v>
                </c:pt>
                <c:pt idx="2">
                  <c:v>414.31</c:v>
                </c:pt>
                <c:pt idx="3">
                  <c:v>415.32</c:v>
                </c:pt>
                <c:pt idx="4">
                  <c:v>577.26</c:v>
                </c:pt>
              </c:numCache>
            </c:numRef>
          </c:val>
          <c:extLst>
            <c:ext xmlns:c16="http://schemas.microsoft.com/office/drawing/2014/chart" uri="{C3380CC4-5D6E-409C-BE32-E72D297353CC}">
              <c16:uniqueId val="{00000000-163E-4B10-8134-4456C1BF5F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63E-4B10-8134-4456C1BF5F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52" zoomScaleNormal="100" workbookViewId="0">
      <selection activeCell="BJ71" sqref="BJ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幌延町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2196</v>
      </c>
      <c r="AM8" s="55"/>
      <c r="AN8" s="55"/>
      <c r="AO8" s="55"/>
      <c r="AP8" s="55"/>
      <c r="AQ8" s="55"/>
      <c r="AR8" s="55"/>
      <c r="AS8" s="55"/>
      <c r="AT8" s="54">
        <f>データ!T6</f>
        <v>574.1</v>
      </c>
      <c r="AU8" s="54"/>
      <c r="AV8" s="54"/>
      <c r="AW8" s="54"/>
      <c r="AX8" s="54"/>
      <c r="AY8" s="54"/>
      <c r="AZ8" s="54"/>
      <c r="BA8" s="54"/>
      <c r="BB8" s="54">
        <f>データ!U6</f>
        <v>3.83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73.239999999999995</v>
      </c>
      <c r="Q10" s="54"/>
      <c r="R10" s="54"/>
      <c r="S10" s="54"/>
      <c r="T10" s="54"/>
      <c r="U10" s="54"/>
      <c r="V10" s="54"/>
      <c r="W10" s="54">
        <f>データ!Q6</f>
        <v>93.01</v>
      </c>
      <c r="X10" s="54"/>
      <c r="Y10" s="54"/>
      <c r="Z10" s="54"/>
      <c r="AA10" s="54"/>
      <c r="AB10" s="54"/>
      <c r="AC10" s="54"/>
      <c r="AD10" s="55">
        <f>データ!R6</f>
        <v>3790</v>
      </c>
      <c r="AE10" s="55"/>
      <c r="AF10" s="55"/>
      <c r="AG10" s="55"/>
      <c r="AH10" s="55"/>
      <c r="AI10" s="55"/>
      <c r="AJ10" s="55"/>
      <c r="AK10" s="2"/>
      <c r="AL10" s="55">
        <f>データ!V6</f>
        <v>1582</v>
      </c>
      <c r="AM10" s="55"/>
      <c r="AN10" s="55"/>
      <c r="AO10" s="55"/>
      <c r="AP10" s="55"/>
      <c r="AQ10" s="55"/>
      <c r="AR10" s="55"/>
      <c r="AS10" s="55"/>
      <c r="AT10" s="54">
        <f>データ!W6</f>
        <v>1.04</v>
      </c>
      <c r="AU10" s="54"/>
      <c r="AV10" s="54"/>
      <c r="AW10" s="54"/>
      <c r="AX10" s="54"/>
      <c r="AY10" s="54"/>
      <c r="AZ10" s="54"/>
      <c r="BA10" s="54"/>
      <c r="BB10" s="54">
        <f>データ!X6</f>
        <v>1521.15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gERw04F2CDhu8DHqxt3JINnc0133nmCVjqP4vUxcrYTEGsV2ZehVG33gRWCirg5IF61Gp/PpbBdob3tR+M2UgA==" saltValue="Apkf/zfz9WFVmNGlL7TS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15202</v>
      </c>
      <c r="D6" s="19">
        <f t="shared" si="3"/>
        <v>47</v>
      </c>
      <c r="E6" s="19">
        <f t="shared" si="3"/>
        <v>17</v>
      </c>
      <c r="F6" s="19">
        <f t="shared" si="3"/>
        <v>4</v>
      </c>
      <c r="G6" s="19">
        <f t="shared" si="3"/>
        <v>0</v>
      </c>
      <c r="H6" s="19" t="str">
        <f t="shared" si="3"/>
        <v>北海道　幌延町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73.239999999999995</v>
      </c>
      <c r="Q6" s="20">
        <f t="shared" si="3"/>
        <v>93.01</v>
      </c>
      <c r="R6" s="20">
        <f t="shared" si="3"/>
        <v>3790</v>
      </c>
      <c r="S6" s="20">
        <f t="shared" si="3"/>
        <v>2196</v>
      </c>
      <c r="T6" s="20">
        <f t="shared" si="3"/>
        <v>574.1</v>
      </c>
      <c r="U6" s="20">
        <f t="shared" si="3"/>
        <v>3.83</v>
      </c>
      <c r="V6" s="20">
        <f t="shared" si="3"/>
        <v>1582</v>
      </c>
      <c r="W6" s="20">
        <f t="shared" si="3"/>
        <v>1.04</v>
      </c>
      <c r="X6" s="20">
        <f t="shared" si="3"/>
        <v>1521.15</v>
      </c>
      <c r="Y6" s="21">
        <f>IF(Y7="",NA(),Y7)</f>
        <v>71.150000000000006</v>
      </c>
      <c r="Z6" s="21">
        <f t="shared" ref="Z6:AH6" si="4">IF(Z7="",NA(),Z7)</f>
        <v>73.680000000000007</v>
      </c>
      <c r="AA6" s="21">
        <f t="shared" si="4"/>
        <v>62.78</v>
      </c>
      <c r="AB6" s="21">
        <f t="shared" si="4"/>
        <v>65.22</v>
      </c>
      <c r="AC6" s="21">
        <f t="shared" si="4"/>
        <v>68.42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39.869999999999997</v>
      </c>
      <c r="BR6" s="21">
        <f t="shared" ref="BR6:BZ6" si="8">IF(BR7="",NA(),BR7)</f>
        <v>35.04</v>
      </c>
      <c r="BS6" s="21">
        <f t="shared" si="8"/>
        <v>47.57</v>
      </c>
      <c r="BT6" s="21">
        <f t="shared" si="8"/>
        <v>47.58</v>
      </c>
      <c r="BU6" s="21">
        <f t="shared" si="8"/>
        <v>34.270000000000003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482.68</v>
      </c>
      <c r="CC6" s="21">
        <f t="shared" ref="CC6:CK6" si="9">IF(CC7="",NA(),CC7)</f>
        <v>545.13</v>
      </c>
      <c r="CD6" s="21">
        <f t="shared" si="9"/>
        <v>414.31</v>
      </c>
      <c r="CE6" s="21">
        <f t="shared" si="9"/>
        <v>415.32</v>
      </c>
      <c r="CF6" s="21">
        <f t="shared" si="9"/>
        <v>577.26</v>
      </c>
      <c r="CG6" s="21">
        <f t="shared" si="9"/>
        <v>230.02</v>
      </c>
      <c r="CH6" s="21">
        <f t="shared" si="9"/>
        <v>228.47</v>
      </c>
      <c r="CI6" s="21">
        <f t="shared" si="9"/>
        <v>224.88</v>
      </c>
      <c r="CJ6" s="21">
        <f t="shared" si="9"/>
        <v>228.64</v>
      </c>
      <c r="CK6" s="21">
        <f t="shared" si="9"/>
        <v>239.46</v>
      </c>
      <c r="CL6" s="20" t="str">
        <f>IF(CL7="","",IF(CL7="-","【-】","【"&amp;SUBSTITUTE(TEXT(CL7,"#,##0.00"),"-","△")&amp;"】"))</f>
        <v>【220.62】</v>
      </c>
      <c r="CM6" s="21">
        <f>IF(CM7="",NA(),CM7)</f>
        <v>38.049999999999997</v>
      </c>
      <c r="CN6" s="21">
        <f t="shared" ref="CN6:CV6" si="10">IF(CN7="",NA(),CN7)</f>
        <v>41.71</v>
      </c>
      <c r="CO6" s="21">
        <f t="shared" si="10"/>
        <v>41.71</v>
      </c>
      <c r="CP6" s="21">
        <f t="shared" si="10"/>
        <v>41.71</v>
      </c>
      <c r="CQ6" s="21">
        <f t="shared" si="10"/>
        <v>41.71</v>
      </c>
      <c r="CR6" s="21">
        <f t="shared" si="10"/>
        <v>42.56</v>
      </c>
      <c r="CS6" s="21">
        <f t="shared" si="10"/>
        <v>42.47</v>
      </c>
      <c r="CT6" s="21">
        <f t="shared" si="10"/>
        <v>42.4</v>
      </c>
      <c r="CU6" s="21">
        <f t="shared" si="10"/>
        <v>42.28</v>
      </c>
      <c r="CV6" s="21">
        <f t="shared" si="10"/>
        <v>41.06</v>
      </c>
      <c r="CW6" s="20" t="str">
        <f>IF(CW7="","",IF(CW7="-","【-】","【"&amp;SUBSTITUTE(TEXT(CW7,"#,##0.00"),"-","△")&amp;"】"))</f>
        <v>【42.22】</v>
      </c>
      <c r="CX6" s="21">
        <f>IF(CX7="",NA(),CX7)</f>
        <v>95.82</v>
      </c>
      <c r="CY6" s="21">
        <f t="shared" ref="CY6:DG6" si="11">IF(CY7="",NA(),CY7)</f>
        <v>97.14</v>
      </c>
      <c r="CZ6" s="21">
        <f t="shared" si="11"/>
        <v>97.06</v>
      </c>
      <c r="DA6" s="21">
        <f t="shared" si="11"/>
        <v>96.79</v>
      </c>
      <c r="DB6" s="21">
        <f t="shared" si="11"/>
        <v>96.78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15202</v>
      </c>
      <c r="D7" s="23">
        <v>47</v>
      </c>
      <c r="E7" s="23">
        <v>17</v>
      </c>
      <c r="F7" s="23">
        <v>4</v>
      </c>
      <c r="G7" s="23">
        <v>0</v>
      </c>
      <c r="H7" s="23" t="s">
        <v>97</v>
      </c>
      <c r="I7" s="23" t="s">
        <v>98</v>
      </c>
      <c r="J7" s="23" t="s">
        <v>99</v>
      </c>
      <c r="K7" s="23" t="s">
        <v>100</v>
      </c>
      <c r="L7" s="23" t="s">
        <v>101</v>
      </c>
      <c r="M7" s="23" t="s">
        <v>102</v>
      </c>
      <c r="N7" s="24" t="s">
        <v>103</v>
      </c>
      <c r="O7" s="24" t="s">
        <v>104</v>
      </c>
      <c r="P7" s="24">
        <v>73.239999999999995</v>
      </c>
      <c r="Q7" s="24">
        <v>93.01</v>
      </c>
      <c r="R7" s="24">
        <v>3790</v>
      </c>
      <c r="S7" s="24">
        <v>2196</v>
      </c>
      <c r="T7" s="24">
        <v>574.1</v>
      </c>
      <c r="U7" s="24">
        <v>3.83</v>
      </c>
      <c r="V7" s="24">
        <v>1582</v>
      </c>
      <c r="W7" s="24">
        <v>1.04</v>
      </c>
      <c r="X7" s="24">
        <v>1521.15</v>
      </c>
      <c r="Y7" s="24">
        <v>71.150000000000006</v>
      </c>
      <c r="Z7" s="24">
        <v>73.680000000000007</v>
      </c>
      <c r="AA7" s="24">
        <v>62.78</v>
      </c>
      <c r="AB7" s="24">
        <v>65.22</v>
      </c>
      <c r="AC7" s="24">
        <v>68.42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39.869999999999997</v>
      </c>
      <c r="BR7" s="24">
        <v>35.04</v>
      </c>
      <c r="BS7" s="24">
        <v>47.57</v>
      </c>
      <c r="BT7" s="24">
        <v>47.58</v>
      </c>
      <c r="BU7" s="24">
        <v>34.270000000000003</v>
      </c>
      <c r="BV7" s="24">
        <v>72.260000000000005</v>
      </c>
      <c r="BW7" s="24">
        <v>71.84</v>
      </c>
      <c r="BX7" s="24">
        <v>73.36</v>
      </c>
      <c r="BY7" s="24">
        <v>72.599999999999994</v>
      </c>
      <c r="BZ7" s="24">
        <v>69.430000000000007</v>
      </c>
      <c r="CA7" s="24">
        <v>73.78</v>
      </c>
      <c r="CB7" s="24">
        <v>482.68</v>
      </c>
      <c r="CC7" s="24">
        <v>545.13</v>
      </c>
      <c r="CD7" s="24">
        <v>414.31</v>
      </c>
      <c r="CE7" s="24">
        <v>415.32</v>
      </c>
      <c r="CF7" s="24">
        <v>577.26</v>
      </c>
      <c r="CG7" s="24">
        <v>230.02</v>
      </c>
      <c r="CH7" s="24">
        <v>228.47</v>
      </c>
      <c r="CI7" s="24">
        <v>224.88</v>
      </c>
      <c r="CJ7" s="24">
        <v>228.64</v>
      </c>
      <c r="CK7" s="24">
        <v>239.46</v>
      </c>
      <c r="CL7" s="24">
        <v>220.62</v>
      </c>
      <c r="CM7" s="24">
        <v>38.049999999999997</v>
      </c>
      <c r="CN7" s="24">
        <v>41.71</v>
      </c>
      <c r="CO7" s="24">
        <v>41.71</v>
      </c>
      <c r="CP7" s="24">
        <v>41.71</v>
      </c>
      <c r="CQ7" s="24">
        <v>41.71</v>
      </c>
      <c r="CR7" s="24">
        <v>42.56</v>
      </c>
      <c r="CS7" s="24">
        <v>42.47</v>
      </c>
      <c r="CT7" s="24">
        <v>42.4</v>
      </c>
      <c r="CU7" s="24">
        <v>42.28</v>
      </c>
      <c r="CV7" s="24">
        <v>41.06</v>
      </c>
      <c r="CW7" s="24">
        <v>42.22</v>
      </c>
      <c r="CX7" s="24">
        <v>95.82</v>
      </c>
      <c r="CY7" s="24">
        <v>97.14</v>
      </c>
      <c r="CZ7" s="24">
        <v>97.06</v>
      </c>
      <c r="DA7" s="24">
        <v>96.79</v>
      </c>
      <c r="DB7" s="24">
        <v>96.78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2023-12-12T02:48:52Z</dcterms:created>
  <dcterms:modified xsi:type="dcterms:W3CDTF">2024-01-18T01:33:37Z</dcterms:modified>
  <cp:category/>
</cp:coreProperties>
</file>