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上下水道係\01_簡易水道\@水道バックアップ\19公営企業会計関係\（毎年度報告）経営比較分析表\R6\提出\"/>
    </mc:Choice>
  </mc:AlternateContent>
  <workbookProtection workbookAlgorithmName="SHA-512" workbookHashValue="rYmBvwsx7nCJi+/maxzmWfW5B+aSdLxuXS5jj6zblehsr/T+mwoZ0nQ/42G+XMLfZ0a/ojDemfUWu+CMmZe/nA==" workbookSaltValue="EQXivZQ4tpDj13o1WQ2fk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<sst xmlns="http://schemas.openxmlformats.org/spreadsheetml/2006/main" count="325" uniqueCount="116">
  <si>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</si>
  <si>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</si>
  <si>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</si>
  <si>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</si>
  <si>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</si>
  <si>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</si>
  <si>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</si>
  <si>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</si>
  <si>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</si>
  <si>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</si>
  <si>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</si>
  <si>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</si>
  <si>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</si>
  <si>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</si>
  <si>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</si>
  <si>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</si>
  <si>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</si>
  <si>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</si>
  <si>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</si>
  <si>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</si>
  <si>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</si>
  <si>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</si>
  <si>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</si>
  <si>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</si>
  <si>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</si>
  <si>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</si>
  <si>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</si>
  <si>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</si>
  <si>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</si>
  <si>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</si>
  <si>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</si>
  <si>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</si>
  <si>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</si>
  <si>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</si>
  <si>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</si>
  <si>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</si>
  <si>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</si>
  <si>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</si>
  <si>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</si>
  <si>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</si>
  <si>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</si>
  <si>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</si>
  <si>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</si>
  <si>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</si>
  <si>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</si>
  <si>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</si>
  <si>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</si>
  <si>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</si>
  <si>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</si>
  <si>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</si>
  <si>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</si>
  <si>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</si>
  <si>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</si>
  <si>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</si>
  <si>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</si>
  <si>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</si>
  <si>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</si>
  <si>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</si>
  <si>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</si>
  <si>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</si>
  <si>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</si>
  <si>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</si>
  <si>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</si>
  <si>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</si>
  <si>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</si>
  <si>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</si>
  <si>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</si>
  <si>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</si>
  <si>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</si>
  <si>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</si>
  <si>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</si>
  <si>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</si>
  <si>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</si>
  <si>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</si>
  <si>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</si>
  <si>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</si>
  <si>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</si>
  <si>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</si>
  <si>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</si>
  <si>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</si>
  <si>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</si>
  <si>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</si>
  <si>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</si>
  <si>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</si>
  <si>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</si>
  <si>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</si>
  <si>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</si>
  <si>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</si>
  <si>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</si>
  <si>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</si>
  <si>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</si>
  <si>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</si>
  <si>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</si>
  <si>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</si>
  <si>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</si>
  <si>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</si>
  <si>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</si>
  <si>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</si>
  <si>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</si>
  <si>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</si>
  <si>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</si>
  <si>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</si>
  <si>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</si>
  <si>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</si>
  <si>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</si>
  <si>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</si>
  <si>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</si>
  <si>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</si>
  <si>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</si>
  <si>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</si>
  <si>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</si>
  <si>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</si>
  <si>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</si>
  <si>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平成14年度から合併浄化槽の設置を行っているため、設置後10年以上を経過している浄化槽が多く、ブロアー等の故障が増加傾向にあることから、機器等の交換を計画的に行っている。</t>
    <phoneticPr fontId="4"/>
  </si>
  <si>
    <t xml:space="preserve">  合併浄化槽に係る諸経費については、使用者負担にすることで軽減することはできるが、著しく公平性を欠くため、実現は不可能である。そのため、如何に負担を抑えることができるかが課題となるが、適切な維持管理と、故障時の迅速な対応により、浄化槽本体を更新することなく、延命を図ることが効果的であると考える。
　料金収入の面では、これまで見直し・料金改定を行ってきているが、健全経営のための財源確保として、更なる改定は必要である。ただし、急激な負担増を避けるためにも計画的な料金改定を検討したうえで、水道料金との連動や均衡性にも考量した料金設定を行わなければならない。
　小規模自治体においては、独立採算性による経営は極めて困難である。一般会計からの補助金の増は、町全体の財政を圧迫することにつながるため、より健全な経営を行うことが必要である。</t>
    <rPh sb="320" eb="322">
      <t>ホジョ</t>
    </rPh>
    <phoneticPr fontId="4"/>
  </si>
  <si>
    <t xml:space="preserve">  公共下水道処理区域外については、合併処理浄化槽を用いた個別排水処理を行っているが、合併浄化槽の設置から維持管理については、公費で負担している。
　汲取り方式や単独浄化槽からの移行については、落ち着いた状況にある。未だ非水洗化である世帯や単独浄化槽を継続使用している世帯については、水洗化の利便性や効果に理解はしながらも、老朽家屋に居住し、設備投資する金銭的余裕がない高齢世帯も多いため、今後、合併浄化槽に移行する可能性は低いと考える。
　また、少ない件数ながら新築住宅の建設は断続的であるものの、合併浄化槽の設置の増加に比例して維持管理費も増加し、支出が収入を上回る状況にあるため、一般会計からの繰入金に頼らざるを得ない経営が続いている。
　維持管理費については、稼働に必要な業務項目を委託するなど、費用の削減に努めており、これ以上の経費削減は困難である。
　企業債残高対事業規模比率については、今年度新規の設置があったため、企業債残高が増え数値が高くなるが、償還が進むと数値が低くなることが見込まれる。
　汚水処理原価についても、他団体と比べ高い数値になっているが、これ以上の経費削減は困難である。</t>
    <rPh sb="382" eb="384">
      <t>キギョウ</t>
    </rPh>
    <rPh sb="384" eb="385">
      <t>サイ</t>
    </rPh>
    <rPh sb="385" eb="387">
      <t>ザンダカ</t>
    </rPh>
    <rPh sb="387" eb="388">
      <t>タイ</t>
    </rPh>
    <rPh sb="388" eb="390">
      <t>ジギョウ</t>
    </rPh>
    <rPh sb="390" eb="392">
      <t>キボ</t>
    </rPh>
    <rPh sb="392" eb="394">
      <t>ヒリツ</t>
    </rPh>
    <rPh sb="400" eb="403">
      <t>コンネンド</t>
    </rPh>
    <rPh sb="403" eb="405">
      <t>シンキ</t>
    </rPh>
    <rPh sb="406" eb="408">
      <t>セッチ</t>
    </rPh>
    <rPh sb="415" eb="417">
      <t>キギョウ</t>
    </rPh>
    <rPh sb="417" eb="418">
      <t>サイ</t>
    </rPh>
    <rPh sb="418" eb="420">
      <t>ザンダカ</t>
    </rPh>
    <rPh sb="421" eb="422">
      <t>フ</t>
    </rPh>
    <rPh sb="423" eb="425">
      <t>スウチ</t>
    </rPh>
    <rPh sb="426" eb="427">
      <t>タカ</t>
    </rPh>
    <rPh sb="432" eb="434">
      <t>ショウカン</t>
    </rPh>
    <rPh sb="435" eb="436">
      <t>スス</t>
    </rPh>
    <rPh sb="438" eb="440">
      <t>スウチ</t>
    </rPh>
    <rPh sb="441" eb="442">
      <t>ヒク</t>
    </rPh>
    <rPh sb="448" eb="450">
      <t>ミコ</t>
    </rPh>
    <rPh sb="456" eb="458">
      <t>オスイ</t>
    </rPh>
    <rPh sb="458" eb="460">
      <t>ショリ</t>
    </rPh>
    <rPh sb="460" eb="462">
      <t>ゲンカ</t>
    </rPh>
    <rPh sb="468" eb="469">
      <t>タ</t>
    </rPh>
    <rPh sb="469" eb="471">
      <t>ダンタイ</t>
    </rPh>
    <rPh sb="472" eb="473">
      <t>クラ</t>
    </rPh>
    <rPh sb="474" eb="475">
      <t>タカ</t>
    </rPh>
    <rPh sb="476" eb="47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</si>
</sst>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CE-4CDD-8C34-8A6748DD1C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CE-4CDD-8C34-8A6748DD1C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39.130000000000003</c:v>
                </c:pt>
              </c:numCache>
            </c:numRef>
          </c:val>
          <c:extLst>
            <c:ext xmlns:c16="http://schemas.microsoft.com/office/drawing/2014/chart" uri="{C3380CC4-5D6E-409C-BE32-E72D297353CC}">
              <c16:uniqueId val="{00000000-D895-4DAC-B1D5-4EDAF1FFE1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45.93</c:v>
                </c:pt>
              </c:numCache>
            </c:numRef>
          </c:val>
          <c:smooth val="0"/>
          <c:extLst>
            <c:ext xmlns:c16="http://schemas.microsoft.com/office/drawing/2014/chart" uri="{C3380CC4-5D6E-409C-BE32-E72D297353CC}">
              <c16:uniqueId val="{00000001-D895-4DAC-B1D5-4EDAF1FFE1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A9C3-45A1-AB60-541AD42F51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82.98</c:v>
                </c:pt>
              </c:numCache>
            </c:numRef>
          </c:val>
          <c:smooth val="0"/>
          <c:extLst>
            <c:ext xmlns:c16="http://schemas.microsoft.com/office/drawing/2014/chart" uri="{C3380CC4-5D6E-409C-BE32-E72D297353CC}">
              <c16:uniqueId val="{00000001-A9C3-45A1-AB60-541AD42F51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82.68</c:v>
                </c:pt>
              </c:numCache>
            </c:numRef>
          </c:val>
          <c:extLst>
            <c:ext xmlns:c16="http://schemas.microsoft.com/office/drawing/2014/chart" uri="{C3380CC4-5D6E-409C-BE32-E72D297353CC}">
              <c16:uniqueId val="{00000000-8473-4957-B3AB-EC7B1EDC23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96.48</c:v>
                </c:pt>
              </c:numCache>
            </c:numRef>
          </c:val>
          <c:smooth val="0"/>
          <c:extLst>
            <c:ext xmlns:c16="http://schemas.microsoft.com/office/drawing/2014/chart" uri="{C3380CC4-5D6E-409C-BE32-E72D297353CC}">
              <c16:uniqueId val="{00000001-8473-4957-B3AB-EC7B1EDC23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2.48</c:v>
                </c:pt>
              </c:numCache>
            </c:numRef>
          </c:val>
          <c:extLst>
            <c:ext xmlns:c16="http://schemas.microsoft.com/office/drawing/2014/chart" uri="{C3380CC4-5D6E-409C-BE32-E72D297353CC}">
              <c16:uniqueId val="{00000000-4F2D-4B5F-B762-E15462EF38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39.700000000000003</c:v>
                </c:pt>
              </c:numCache>
            </c:numRef>
          </c:val>
          <c:smooth val="0"/>
          <c:extLst>
            <c:ext xmlns:c16="http://schemas.microsoft.com/office/drawing/2014/chart" uri="{C3380CC4-5D6E-409C-BE32-E72D297353CC}">
              <c16:uniqueId val="{00000001-4F2D-4B5F-B762-E15462EF38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BE-400B-92E6-4F51492F72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BBE-400B-92E6-4F51492F72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63.1</c:v>
                </c:pt>
              </c:numCache>
            </c:numRef>
          </c:val>
          <c:extLst>
            <c:ext xmlns:c16="http://schemas.microsoft.com/office/drawing/2014/chart" uri="{C3380CC4-5D6E-409C-BE32-E72D297353CC}">
              <c16:uniqueId val="{00000000-D8BC-4C21-85AF-1CA0D4F5D4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224.6</c:v>
                </c:pt>
              </c:numCache>
            </c:numRef>
          </c:val>
          <c:smooth val="0"/>
          <c:extLst>
            <c:ext xmlns:c16="http://schemas.microsoft.com/office/drawing/2014/chart" uri="{C3380CC4-5D6E-409C-BE32-E72D297353CC}">
              <c16:uniqueId val="{00000001-D8BC-4C21-85AF-1CA0D4F5D4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0.19</c:v>
                </c:pt>
              </c:numCache>
            </c:numRef>
          </c:val>
          <c:extLst>
            <c:ext xmlns:c16="http://schemas.microsoft.com/office/drawing/2014/chart" uri="{C3380CC4-5D6E-409C-BE32-E72D297353CC}">
              <c16:uniqueId val="{00000000-C6D9-4EB7-8977-FCE8AA3B2C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132.16</c:v>
                </c:pt>
              </c:numCache>
            </c:numRef>
          </c:val>
          <c:smooth val="0"/>
          <c:extLst>
            <c:ext xmlns:c16="http://schemas.microsoft.com/office/drawing/2014/chart" uri="{C3380CC4-5D6E-409C-BE32-E72D297353CC}">
              <c16:uniqueId val="{00000001-C6D9-4EB7-8977-FCE8AA3B2C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1589.49</c:v>
                </c:pt>
              </c:numCache>
            </c:numRef>
          </c:val>
          <c:extLst>
            <c:ext xmlns:c16="http://schemas.microsoft.com/office/drawing/2014/chart" uri="{C3380CC4-5D6E-409C-BE32-E72D297353CC}">
              <c16:uniqueId val="{00000000-41A2-4BE5-900B-C709D01EEF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992.16</c:v>
                </c:pt>
              </c:numCache>
            </c:numRef>
          </c:val>
          <c:smooth val="0"/>
          <c:extLst>
            <c:ext xmlns:c16="http://schemas.microsoft.com/office/drawing/2014/chart" uri="{C3380CC4-5D6E-409C-BE32-E72D297353CC}">
              <c16:uniqueId val="{00000001-41A2-4BE5-900B-C709D01EEF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28.05</c:v>
                </c:pt>
              </c:numCache>
            </c:numRef>
          </c:val>
          <c:extLst>
            <c:ext xmlns:c16="http://schemas.microsoft.com/office/drawing/2014/chart" uri="{C3380CC4-5D6E-409C-BE32-E72D297353CC}">
              <c16:uniqueId val="{00000000-83D6-4BC6-9181-D818F26B3F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45.55</c:v>
                </c:pt>
              </c:numCache>
            </c:numRef>
          </c:val>
          <c:smooth val="0"/>
          <c:extLst>
            <c:ext xmlns:c16="http://schemas.microsoft.com/office/drawing/2014/chart" uri="{C3380CC4-5D6E-409C-BE32-E72D297353CC}">
              <c16:uniqueId val="{00000001-83D6-4BC6-9181-D818F26B3F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633.54999999999995</c:v>
                </c:pt>
              </c:numCache>
            </c:numRef>
          </c:val>
          <c:extLst>
            <c:ext xmlns:c16="http://schemas.microsoft.com/office/drawing/2014/chart" uri="{C3380CC4-5D6E-409C-BE32-E72D297353CC}">
              <c16:uniqueId val="{00000000-D75B-421B-B439-9E4E8093A4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331.17</c:v>
                </c:pt>
              </c:numCache>
            </c:numRef>
          </c:val>
          <c:smooth val="0"/>
          <c:extLst>
            <c:ext xmlns:c16="http://schemas.microsoft.com/office/drawing/2014/chart" uri="{C3380CC4-5D6E-409C-BE32-E72D297353CC}">
              <c16:uniqueId val="{00000001-D75B-421B-B439-9E4E8093A4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幌延町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非設置</v>
      </c>
      <c r="AE8" s="35"/>
      <c r="AF8" s="35"/>
      <c r="AG8" s="35"/>
      <c r="AH8" s="35"/>
      <c r="AI8" s="35"/>
      <c r="AJ8" s="35"/>
      <c r="AK8" s="3"/>
      <c r="AL8" s="36">
        <f>データ!S6</f>
        <v>2102</v>
      </c>
      <c r="AM8" s="36"/>
      <c r="AN8" s="36"/>
      <c r="AO8" s="36"/>
      <c r="AP8" s="36"/>
      <c r="AQ8" s="36"/>
      <c r="AR8" s="36"/>
      <c r="AS8" s="36"/>
      <c r="AT8" s="37">
        <f>データ!T6</f>
        <v>574.1</v>
      </c>
      <c r="AU8" s="37"/>
      <c r="AV8" s="37"/>
      <c r="AW8" s="37"/>
      <c r="AX8" s="37"/>
      <c r="AY8" s="37"/>
      <c r="AZ8" s="37"/>
      <c r="BA8" s="37"/>
      <c r="BB8" s="37">
        <f>データ!U6</f>
        <v>3.66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71.16</v>
      </c>
      <c r="J10" s="37"/>
      <c r="K10" s="37"/>
      <c r="L10" s="37"/>
      <c r="M10" s="37"/>
      <c r="N10" s="37"/>
      <c r="O10" s="37"/>
      <c r="P10" s="37">
        <f>データ!P6</f>
        <v>15.56</v>
      </c>
      <c r="Q10" s="37"/>
      <c r="R10" s="37"/>
      <c r="S10" s="37"/>
      <c r="T10" s="37"/>
      <c r="U10" s="37"/>
      <c r="V10" s="37"/>
      <c r="W10" s="37">
        <f>データ!Q6</f>
        <v>100</v>
      </c>
      <c r="X10" s="37"/>
      <c r="Y10" s="37"/>
      <c r="Z10" s="37"/>
      <c r="AA10" s="37"/>
      <c r="AB10" s="37"/>
      <c r="AC10" s="37"/>
      <c r="AD10" s="36">
        <f>データ!R6</f>
        <v>3790</v>
      </c>
      <c r="AE10" s="36"/>
      <c r="AF10" s="36"/>
      <c r="AG10" s="36"/>
      <c r="AH10" s="36"/>
      <c r="AI10" s="36"/>
      <c r="AJ10" s="36"/>
      <c r="AK10" s="2"/>
      <c r="AL10" s="36">
        <f>データ!V6</f>
        <v>322</v>
      </c>
      <c r="AM10" s="36"/>
      <c r="AN10" s="36"/>
      <c r="AO10" s="36"/>
      <c r="AP10" s="36"/>
      <c r="AQ10" s="36"/>
      <c r="AR10" s="36"/>
      <c r="AS10" s="36"/>
      <c r="AT10" s="37">
        <f>データ!W6</f>
        <v>0.5</v>
      </c>
      <c r="AU10" s="37"/>
      <c r="AV10" s="37"/>
      <c r="AW10" s="37"/>
      <c r="AX10" s="37"/>
      <c r="AY10" s="37"/>
      <c r="AZ10" s="37"/>
      <c r="BA10" s="37"/>
      <c r="BB10" s="37">
        <f>データ!X6</f>
        <v>644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ap16V26Bn7u8/SeNkseSI3K/pQDo0Kn6V9wIn7jtZxNVVHuhA900LW5LUvrwJIJcI9Zbos2PPr9oIH6+uv4wpA==" saltValue="BC+qi7y4deICmZ6iSU7gT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15202</v>
      </c>
      <c r="D6" s="19">
        <f t="shared" si="3"/>
        <v>46</v>
      </c>
      <c r="E6" s="19">
        <f t="shared" si="3"/>
        <v>18</v>
      </c>
      <c r="F6" s="19">
        <f t="shared" si="3"/>
        <v>1</v>
      </c>
      <c r="G6" s="19">
        <f t="shared" si="3"/>
        <v>0</v>
      </c>
      <c r="H6" s="19" t="str">
        <f t="shared" si="3"/>
        <v>北海道　幌延町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71.16</v>
      </c>
      <c r="P6" s="20">
        <f t="shared" si="3"/>
        <v>15.56</v>
      </c>
      <c r="Q6" s="20">
        <f t="shared" si="3"/>
        <v>100</v>
      </c>
      <c r="R6" s="20">
        <f t="shared" si="3"/>
        <v>3790</v>
      </c>
      <c r="S6" s="20">
        <f t="shared" si="3"/>
        <v>2102</v>
      </c>
      <c r="T6" s="20">
        <f t="shared" si="3"/>
        <v>574.1</v>
      </c>
      <c r="U6" s="20">
        <f t="shared" si="3"/>
        <v>3.66</v>
      </c>
      <c r="V6" s="20">
        <f t="shared" si="3"/>
        <v>322</v>
      </c>
      <c r="W6" s="20">
        <f t="shared" si="3"/>
        <v>0.5</v>
      </c>
      <c r="X6" s="20">
        <f t="shared" si="3"/>
        <v>644</v>
      </c>
      <c r="Y6" s="21" t="str">
        <f>IF(Y7="",NA(),Y7)</f>
        <v>-</v>
      </c>
      <c r="Z6" s="21" t="str">
        <f t="shared" ref="Z6:AH6" si="4">IF(Z7="",NA(),Z7)</f>
        <v>-</v>
      </c>
      <c r="AA6" s="21" t="str">
        <f t="shared" si="4"/>
        <v>-</v>
      </c>
      <c r="AB6" s="21" t="str">
        <f t="shared" si="4"/>
        <v>-</v>
      </c>
      <c r="AC6" s="21">
        <f t="shared" si="4"/>
        <v>82.68</v>
      </c>
      <c r="AD6" s="21" t="str">
        <f t="shared" si="4"/>
        <v>-</v>
      </c>
      <c r="AE6" s="21" t="str">
        <f t="shared" si="4"/>
        <v>-</v>
      </c>
      <c r="AF6" s="21" t="str">
        <f t="shared" si="4"/>
        <v>-</v>
      </c>
      <c r="AG6" s="21" t="str">
        <f t="shared" si="4"/>
        <v>-</v>
      </c>
      <c r="AH6" s="21">
        <f t="shared" si="4"/>
        <v>96.48</v>
      </c>
      <c r="AI6" s="20" t="str">
        <f>IF(AI7="","",IF(AI7="-","【-】","【"&amp;SUBSTITUTE(TEXT(AI7,"#,##0.00"),"-","△")&amp;"】"))</f>
        <v>【96.59】</v>
      </c>
      <c r="AJ6" s="21" t="str">
        <f>IF(AJ7="",NA(),AJ7)</f>
        <v>-</v>
      </c>
      <c r="AK6" s="21" t="str">
        <f t="shared" ref="AK6:AS6" si="5">IF(AK7="",NA(),AK7)</f>
        <v>-</v>
      </c>
      <c r="AL6" s="21" t="str">
        <f t="shared" si="5"/>
        <v>-</v>
      </c>
      <c r="AM6" s="21" t="str">
        <f t="shared" si="5"/>
        <v>-</v>
      </c>
      <c r="AN6" s="21">
        <f t="shared" si="5"/>
        <v>63.1</v>
      </c>
      <c r="AO6" s="21" t="str">
        <f t="shared" si="5"/>
        <v>-</v>
      </c>
      <c r="AP6" s="21" t="str">
        <f t="shared" si="5"/>
        <v>-</v>
      </c>
      <c r="AQ6" s="21" t="str">
        <f t="shared" si="5"/>
        <v>-</v>
      </c>
      <c r="AR6" s="21" t="str">
        <f t="shared" si="5"/>
        <v>-</v>
      </c>
      <c r="AS6" s="21">
        <f t="shared" si="5"/>
        <v>224.6</v>
      </c>
      <c r="AT6" s="20" t="str">
        <f>IF(AT7="","",IF(AT7="-","【-】","【"&amp;SUBSTITUTE(TEXT(AT7,"#,##0.00"),"-","△")&amp;"】"))</f>
        <v>【208.93】</v>
      </c>
      <c r="AU6" s="21" t="str">
        <f>IF(AU7="",NA(),AU7)</f>
        <v>-</v>
      </c>
      <c r="AV6" s="21" t="str">
        <f t="shared" ref="AV6:BD6" si="6">IF(AV7="",NA(),AV7)</f>
        <v>-</v>
      </c>
      <c r="AW6" s="21" t="str">
        <f t="shared" si="6"/>
        <v>-</v>
      </c>
      <c r="AX6" s="21" t="str">
        <f t="shared" si="6"/>
        <v>-</v>
      </c>
      <c r="AY6" s="21">
        <f t="shared" si="6"/>
        <v>0.19</v>
      </c>
      <c r="AZ6" s="21" t="str">
        <f t="shared" si="6"/>
        <v>-</v>
      </c>
      <c r="BA6" s="21" t="str">
        <f t="shared" si="6"/>
        <v>-</v>
      </c>
      <c r="BB6" s="21" t="str">
        <f t="shared" si="6"/>
        <v>-</v>
      </c>
      <c r="BC6" s="21" t="str">
        <f t="shared" si="6"/>
        <v>-</v>
      </c>
      <c r="BD6" s="21">
        <f t="shared" si="6"/>
        <v>132.16</v>
      </c>
      <c r="BE6" s="20" t="str">
        <f>IF(BE7="","",IF(BE7="-","【-】","【"&amp;SUBSTITUTE(TEXT(BE7,"#,##0.00"),"-","△")&amp;"】"))</f>
        <v>【136.43】</v>
      </c>
      <c r="BF6" s="21" t="str">
        <f>IF(BF7="",NA(),BF7)</f>
        <v>-</v>
      </c>
      <c r="BG6" s="21" t="str">
        <f t="shared" ref="BG6:BO6" si="7">IF(BG7="",NA(),BG7)</f>
        <v>-</v>
      </c>
      <c r="BH6" s="21" t="str">
        <f t="shared" si="7"/>
        <v>-</v>
      </c>
      <c r="BI6" s="21" t="str">
        <f t="shared" si="7"/>
        <v>-</v>
      </c>
      <c r="BJ6" s="21">
        <f t="shared" si="7"/>
        <v>1589.49</v>
      </c>
      <c r="BK6" s="21" t="str">
        <f t="shared" si="7"/>
        <v>-</v>
      </c>
      <c r="BL6" s="21" t="str">
        <f t="shared" si="7"/>
        <v>-</v>
      </c>
      <c r="BM6" s="21" t="str">
        <f t="shared" si="7"/>
        <v>-</v>
      </c>
      <c r="BN6" s="21" t="str">
        <f t="shared" si="7"/>
        <v>-</v>
      </c>
      <c r="BO6" s="21">
        <f t="shared" si="7"/>
        <v>992.16</v>
      </c>
      <c r="BP6" s="20" t="str">
        <f>IF(BP7="","",IF(BP7="-","【-】","【"&amp;SUBSTITUTE(TEXT(BP7,"#,##0.00"),"-","△")&amp;"】"))</f>
        <v>【967.97】</v>
      </c>
      <c r="BQ6" s="21" t="str">
        <f>IF(BQ7="",NA(),BQ7)</f>
        <v>-</v>
      </c>
      <c r="BR6" s="21" t="str">
        <f t="shared" ref="BR6:BZ6" si="8">IF(BR7="",NA(),BR7)</f>
        <v>-</v>
      </c>
      <c r="BS6" s="21" t="str">
        <f t="shared" si="8"/>
        <v>-</v>
      </c>
      <c r="BT6" s="21" t="str">
        <f t="shared" si="8"/>
        <v>-</v>
      </c>
      <c r="BU6" s="21">
        <f t="shared" si="8"/>
        <v>28.05</v>
      </c>
      <c r="BV6" s="21" t="str">
        <f t="shared" si="8"/>
        <v>-</v>
      </c>
      <c r="BW6" s="21" t="str">
        <f t="shared" si="8"/>
        <v>-</v>
      </c>
      <c r="BX6" s="21" t="str">
        <f t="shared" si="8"/>
        <v>-</v>
      </c>
      <c r="BY6" s="21" t="str">
        <f t="shared" si="8"/>
        <v>-</v>
      </c>
      <c r="BZ6" s="21">
        <f t="shared" si="8"/>
        <v>45.55</v>
      </c>
      <c r="CA6" s="20" t="str">
        <f>IF(CA7="","",IF(CA7="-","【-】","【"&amp;SUBSTITUTE(TEXT(CA7,"#,##0.00"),"-","△")&amp;"】"))</f>
        <v>【46.20】</v>
      </c>
      <c r="CB6" s="21" t="str">
        <f>IF(CB7="",NA(),CB7)</f>
        <v>-</v>
      </c>
      <c r="CC6" s="21" t="str">
        <f t="shared" ref="CC6:CK6" si="9">IF(CC7="",NA(),CC7)</f>
        <v>-</v>
      </c>
      <c r="CD6" s="21" t="str">
        <f t="shared" si="9"/>
        <v>-</v>
      </c>
      <c r="CE6" s="21" t="str">
        <f t="shared" si="9"/>
        <v>-</v>
      </c>
      <c r="CF6" s="21">
        <f t="shared" si="9"/>
        <v>633.54999999999995</v>
      </c>
      <c r="CG6" s="21" t="str">
        <f t="shared" si="9"/>
        <v>-</v>
      </c>
      <c r="CH6" s="21" t="str">
        <f t="shared" si="9"/>
        <v>-</v>
      </c>
      <c r="CI6" s="21" t="str">
        <f t="shared" si="9"/>
        <v>-</v>
      </c>
      <c r="CJ6" s="21" t="str">
        <f t="shared" si="9"/>
        <v>-</v>
      </c>
      <c r="CK6" s="21">
        <f t="shared" si="9"/>
        <v>331.17</v>
      </c>
      <c r="CL6" s="20" t="str">
        <f>IF(CL7="","",IF(CL7="-","【-】","【"&amp;SUBSTITUTE(TEXT(CL7,"#,##0.00"),"-","△")&amp;"】"))</f>
        <v>【332.82】</v>
      </c>
      <c r="CM6" s="21" t="str">
        <f>IF(CM7="",NA(),CM7)</f>
        <v>-</v>
      </c>
      <c r="CN6" s="21" t="str">
        <f t="shared" ref="CN6:CV6" si="10">IF(CN7="",NA(),CN7)</f>
        <v>-</v>
      </c>
      <c r="CO6" s="21" t="str">
        <f t="shared" si="10"/>
        <v>-</v>
      </c>
      <c r="CP6" s="21" t="str">
        <f t="shared" si="10"/>
        <v>-</v>
      </c>
      <c r="CQ6" s="21">
        <f t="shared" si="10"/>
        <v>39.130000000000003</v>
      </c>
      <c r="CR6" s="21" t="str">
        <f t="shared" si="10"/>
        <v>-</v>
      </c>
      <c r="CS6" s="21" t="str">
        <f t="shared" si="10"/>
        <v>-</v>
      </c>
      <c r="CT6" s="21" t="str">
        <f t="shared" si="10"/>
        <v>-</v>
      </c>
      <c r="CU6" s="21" t="str">
        <f t="shared" si="10"/>
        <v>-</v>
      </c>
      <c r="CV6" s="21">
        <f t="shared" si="10"/>
        <v>45.93</v>
      </c>
      <c r="CW6" s="20" t="str">
        <f>IF(CW7="","",IF(CW7="-","【-】","【"&amp;SUBSTITUTE(TEXT(CW7,"#,##0.00"),"-","△")&amp;"】"))</f>
        <v>【46.29】</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82.98</v>
      </c>
      <c r="DH6" s="20" t="str">
        <f>IF(DH7="","",IF(DH7="-","【-】","【"&amp;SUBSTITUTE(TEXT(DH7,"#,##0.00"),"-","△")&amp;"】"))</f>
        <v>【82.56】</v>
      </c>
      <c r="DI6" s="21" t="str">
        <f>IF(DI7="",NA(),DI7)</f>
        <v>-</v>
      </c>
      <c r="DJ6" s="21" t="str">
        <f t="shared" ref="DJ6:DR6" si="12">IF(DJ7="",NA(),DJ7)</f>
        <v>-</v>
      </c>
      <c r="DK6" s="21" t="str">
        <f t="shared" si="12"/>
        <v>-</v>
      </c>
      <c r="DL6" s="21" t="str">
        <f t="shared" si="12"/>
        <v>-</v>
      </c>
      <c r="DM6" s="21">
        <f t="shared" si="12"/>
        <v>2.48</v>
      </c>
      <c r="DN6" s="21" t="str">
        <f t="shared" si="12"/>
        <v>-</v>
      </c>
      <c r="DO6" s="21" t="str">
        <f t="shared" si="12"/>
        <v>-</v>
      </c>
      <c r="DP6" s="21" t="str">
        <f t="shared" si="12"/>
        <v>-</v>
      </c>
      <c r="DQ6" s="21" t="str">
        <f t="shared" si="12"/>
        <v>-</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15202</v>
      </c>
      <c r="D7" s="23">
        <v>46</v>
      </c>
      <c r="E7" s="23">
        <v>18</v>
      </c>
      <c r="F7" s="23">
        <v>1</v>
      </c>
      <c r="G7" s="23">
        <v>0</v>
      </c>
      <c r="H7" s="23" t="s">
        <v>96</v>
      </c>
      <c r="I7" s="23" t="s">
        <v>97</v>
      </c>
      <c r="J7" s="23" t="s">
        <v>98</v>
      </c>
      <c r="K7" s="23" t="s">
        <v>99</v>
      </c>
      <c r="L7" s="23" t="s">
        <v>100</v>
      </c>
      <c r="M7" s="23" t="s">
        <v>101</v>
      </c>
      <c r="N7" s="24" t="s">
        <v>102</v>
      </c>
      <c r="O7" s="24">
        <v>71.16</v>
      </c>
      <c r="P7" s="24">
        <v>15.56</v>
      </c>
      <c r="Q7" s="24">
        <v>100</v>
      </c>
      <c r="R7" s="24">
        <v>3790</v>
      </c>
      <c r="S7" s="24">
        <v>2102</v>
      </c>
      <c r="T7" s="24">
        <v>574.1</v>
      </c>
      <c r="U7" s="24">
        <v>3.66</v>
      </c>
      <c r="V7" s="24">
        <v>322</v>
      </c>
      <c r="W7" s="24">
        <v>0.5</v>
      </c>
      <c r="X7" s="24">
        <v>644</v>
      </c>
      <c r="Y7" s="24" t="s">
        <v>102</v>
      </c>
      <c r="Z7" s="24" t="s">
        <v>102</v>
      </c>
      <c r="AA7" s="24" t="s">
        <v>102</v>
      </c>
      <c r="AB7" s="24" t="s">
        <v>102</v>
      </c>
      <c r="AC7" s="24">
        <v>82.68</v>
      </c>
      <c r="AD7" s="24" t="s">
        <v>102</v>
      </c>
      <c r="AE7" s="24" t="s">
        <v>102</v>
      </c>
      <c r="AF7" s="24" t="s">
        <v>102</v>
      </c>
      <c r="AG7" s="24" t="s">
        <v>102</v>
      </c>
      <c r="AH7" s="24">
        <v>96.48</v>
      </c>
      <c r="AI7" s="24">
        <v>96.59</v>
      </c>
      <c r="AJ7" s="24" t="s">
        <v>102</v>
      </c>
      <c r="AK7" s="24" t="s">
        <v>102</v>
      </c>
      <c r="AL7" s="24" t="s">
        <v>102</v>
      </c>
      <c r="AM7" s="24" t="s">
        <v>102</v>
      </c>
      <c r="AN7" s="24">
        <v>63.1</v>
      </c>
      <c r="AO7" s="24" t="s">
        <v>102</v>
      </c>
      <c r="AP7" s="24" t="s">
        <v>102</v>
      </c>
      <c r="AQ7" s="24" t="s">
        <v>102</v>
      </c>
      <c r="AR7" s="24" t="s">
        <v>102</v>
      </c>
      <c r="AS7" s="24">
        <v>224.6</v>
      </c>
      <c r="AT7" s="24">
        <v>208.93</v>
      </c>
      <c r="AU7" s="24" t="s">
        <v>102</v>
      </c>
      <c r="AV7" s="24" t="s">
        <v>102</v>
      </c>
      <c r="AW7" s="24" t="s">
        <v>102</v>
      </c>
      <c r="AX7" s="24" t="s">
        <v>102</v>
      </c>
      <c r="AY7" s="24">
        <v>0.19</v>
      </c>
      <c r="AZ7" s="24" t="s">
        <v>102</v>
      </c>
      <c r="BA7" s="24" t="s">
        <v>102</v>
      </c>
      <c r="BB7" s="24" t="s">
        <v>102</v>
      </c>
      <c r="BC7" s="24" t="s">
        <v>102</v>
      </c>
      <c r="BD7" s="24">
        <v>132.16</v>
      </c>
      <c r="BE7" s="24">
        <v>136.43</v>
      </c>
      <c r="BF7" s="24" t="s">
        <v>102</v>
      </c>
      <c r="BG7" s="24" t="s">
        <v>102</v>
      </c>
      <c r="BH7" s="24" t="s">
        <v>102</v>
      </c>
      <c r="BI7" s="24" t="s">
        <v>102</v>
      </c>
      <c r="BJ7" s="24">
        <v>1589.49</v>
      </c>
      <c r="BK7" s="24" t="s">
        <v>102</v>
      </c>
      <c r="BL7" s="24" t="s">
        <v>102</v>
      </c>
      <c r="BM7" s="24" t="s">
        <v>102</v>
      </c>
      <c r="BN7" s="24" t="s">
        <v>102</v>
      </c>
      <c r="BO7" s="24">
        <v>992.16</v>
      </c>
      <c r="BP7" s="24">
        <v>967.97</v>
      </c>
      <c r="BQ7" s="24" t="s">
        <v>102</v>
      </c>
      <c r="BR7" s="24" t="s">
        <v>102</v>
      </c>
      <c r="BS7" s="24" t="s">
        <v>102</v>
      </c>
      <c r="BT7" s="24" t="s">
        <v>102</v>
      </c>
      <c r="BU7" s="24">
        <v>28.05</v>
      </c>
      <c r="BV7" s="24" t="s">
        <v>102</v>
      </c>
      <c r="BW7" s="24" t="s">
        <v>102</v>
      </c>
      <c r="BX7" s="24" t="s">
        <v>102</v>
      </c>
      <c r="BY7" s="24" t="s">
        <v>102</v>
      </c>
      <c r="BZ7" s="24">
        <v>45.55</v>
      </c>
      <c r="CA7" s="24">
        <v>46.2</v>
      </c>
      <c r="CB7" s="24" t="s">
        <v>102</v>
      </c>
      <c r="CC7" s="24" t="s">
        <v>102</v>
      </c>
      <c r="CD7" s="24" t="s">
        <v>102</v>
      </c>
      <c r="CE7" s="24" t="s">
        <v>102</v>
      </c>
      <c r="CF7" s="24">
        <v>633.54999999999995</v>
      </c>
      <c r="CG7" s="24" t="s">
        <v>102</v>
      </c>
      <c r="CH7" s="24" t="s">
        <v>102</v>
      </c>
      <c r="CI7" s="24" t="s">
        <v>102</v>
      </c>
      <c r="CJ7" s="24" t="s">
        <v>102</v>
      </c>
      <c r="CK7" s="24">
        <v>331.17</v>
      </c>
      <c r="CL7" s="24">
        <v>332.82</v>
      </c>
      <c r="CM7" s="24" t="s">
        <v>102</v>
      </c>
      <c r="CN7" s="24" t="s">
        <v>102</v>
      </c>
      <c r="CO7" s="24" t="s">
        <v>102</v>
      </c>
      <c r="CP7" s="24" t="s">
        <v>102</v>
      </c>
      <c r="CQ7" s="24">
        <v>39.130000000000003</v>
      </c>
      <c r="CR7" s="24" t="s">
        <v>102</v>
      </c>
      <c r="CS7" s="24" t="s">
        <v>102</v>
      </c>
      <c r="CT7" s="24" t="s">
        <v>102</v>
      </c>
      <c r="CU7" s="24" t="s">
        <v>102</v>
      </c>
      <c r="CV7" s="24">
        <v>45.93</v>
      </c>
      <c r="CW7" s="24">
        <v>46.29</v>
      </c>
      <c r="CX7" s="24" t="s">
        <v>102</v>
      </c>
      <c r="CY7" s="24" t="s">
        <v>102</v>
      </c>
      <c r="CZ7" s="24" t="s">
        <v>102</v>
      </c>
      <c r="DA7" s="24" t="s">
        <v>102</v>
      </c>
      <c r="DB7" s="24">
        <v>100</v>
      </c>
      <c r="DC7" s="24" t="s">
        <v>102</v>
      </c>
      <c r="DD7" s="24" t="s">
        <v>102</v>
      </c>
      <c r="DE7" s="24" t="s">
        <v>102</v>
      </c>
      <c r="DF7" s="24" t="s">
        <v>102</v>
      </c>
      <c r="DG7" s="24">
        <v>82.98</v>
      </c>
      <c r="DH7" s="24">
        <v>82.56</v>
      </c>
      <c r="DI7" s="24" t="s">
        <v>102</v>
      </c>
      <c r="DJ7" s="24" t="s">
        <v>102</v>
      </c>
      <c r="DK7" s="24" t="s">
        <v>102</v>
      </c>
      <c r="DL7" s="24" t="s">
        <v>102</v>
      </c>
      <c r="DM7" s="24">
        <v>2.48</v>
      </c>
      <c r="DN7" s="24" t="s">
        <v>102</v>
      </c>
      <c r="DO7" s="24" t="s">
        <v>102</v>
      </c>
      <c r="DP7" s="24" t="s">
        <v>102</v>
      </c>
      <c r="DQ7" s="24" t="s">
        <v>102</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dcterms:created xsi:type="dcterms:W3CDTF">2025-01-24T07:25:39Z</dcterms:created>
  <dcterms:modified xsi:type="dcterms:W3CDTF">2025-02-20T05:56:29Z</dcterms:modified>
  <cp:category/>
</cp:coreProperties>
</file>